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'List1'!$A$1:$K$48</definedName>
  </definedNames>
  <calcPr fullCalcOnLoad="1"/>
</workbook>
</file>

<file path=xl/sharedStrings.xml><?xml version="1.0" encoding="utf-8"?>
<sst xmlns="http://schemas.openxmlformats.org/spreadsheetml/2006/main" count="65" uniqueCount="30">
  <si>
    <t>Období, rok</t>
  </si>
  <si>
    <t>Počet zahájených bytů</t>
  </si>
  <si>
    <t>celkem</t>
  </si>
  <si>
    <t>v tom výstavba</t>
  </si>
  <si>
    <t>ze 100 bytů bylo ve výstavbě</t>
  </si>
  <si>
    <r>
      <t xml:space="preserve">komunální     státní </t>
    </r>
    <r>
      <rPr>
        <vertAlign val="superscript"/>
        <sz val="8"/>
        <rFont val="Arial"/>
        <family val="2"/>
      </rPr>
      <t>2)</t>
    </r>
  </si>
  <si>
    <t>družstev-ní</t>
  </si>
  <si>
    <t>rodin. domů</t>
  </si>
  <si>
    <r>
      <t xml:space="preserve">podniko-vé </t>
    </r>
    <r>
      <rPr>
        <vertAlign val="superscript"/>
        <sz val="8"/>
        <rFont val="Arial"/>
        <family val="2"/>
      </rPr>
      <t>3)</t>
    </r>
  </si>
  <si>
    <t>Úhrny za příslušné období</t>
  </si>
  <si>
    <t>1971-1975</t>
  </si>
  <si>
    <t>1976-1980</t>
  </si>
  <si>
    <t>1981-1985</t>
  </si>
  <si>
    <t>1986-1990</t>
  </si>
  <si>
    <t>1991-1995</t>
  </si>
  <si>
    <t>1996-2000</t>
  </si>
  <si>
    <t>Úhrnem</t>
  </si>
  <si>
    <t>Roční průměrné počty v období</t>
  </si>
  <si>
    <t>Řetězové indexy</t>
  </si>
  <si>
    <t>x</t>
  </si>
  <si>
    <r>
      <t>Úhrnem</t>
    </r>
    <r>
      <rPr>
        <vertAlign val="superscript"/>
        <sz val="7"/>
        <rFont val="Arial"/>
        <family val="2"/>
      </rPr>
      <t xml:space="preserve"> </t>
    </r>
  </si>
  <si>
    <t>celkem na 1 000 obyvatel ročně</t>
  </si>
  <si>
    <r>
      <t>podniková</t>
    </r>
    <r>
      <rPr>
        <vertAlign val="superscript"/>
        <sz val="8"/>
        <rFont val="Arial"/>
        <family val="2"/>
      </rPr>
      <t>3)</t>
    </r>
  </si>
  <si>
    <t>Tab.5  Retrospektiva počtu zahájených bytů v České republice</t>
  </si>
  <si>
    <r>
      <t>1)</t>
    </r>
    <r>
      <rPr>
        <sz val="7"/>
        <rFont val="Arial"/>
        <family val="2"/>
      </rPr>
      <t xml:space="preserve"> Včetně nástaveb a přístaveb.</t>
    </r>
  </si>
  <si>
    <r>
      <t>2)</t>
    </r>
    <r>
      <rPr>
        <sz val="7"/>
        <rFont val="Arial"/>
        <family val="2"/>
      </rPr>
      <t xml:space="preserve"> Včetně pohotovostních bytů, bytů v osobním vlastnictví a bytů v domech s pečovatelskou službou</t>
    </r>
  </si>
  <si>
    <r>
      <t>3)</t>
    </r>
    <r>
      <rPr>
        <sz val="7"/>
        <rFont val="Arial"/>
        <family val="2"/>
      </rPr>
      <t xml:space="preserve"> Včetně výstavby JZD, od roku 1993 včetně služebních bytů a od roku 1995 včetně bytů v nebytových objektech</t>
    </r>
  </si>
  <si>
    <t xml:space="preserve">   a  v domovech-penziónech.</t>
  </si>
  <si>
    <t xml:space="preserve">   a bytů zahájených formou stavebních úprav nebytových prostorů; od roku 1995 ostatní výstavba.</t>
  </si>
  <si>
    <r>
      <t xml:space="preserve">podle pětiletých období 1971 - 2004 </t>
    </r>
    <r>
      <rPr>
        <b/>
        <vertAlign val="superscript"/>
        <sz val="11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</si>
</sst>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right" wrapText="1" indent="1"/>
    </xf>
    <xf numFmtId="0" fontId="2" fillId="0" borderId="4" xfId="0" applyFont="1" applyBorder="1" applyAlignment="1">
      <alignment horizontal="right" wrapText="1" indent="1"/>
    </xf>
    <xf numFmtId="0" fontId="2" fillId="0" borderId="5" xfId="0" applyFont="1" applyBorder="1" applyAlignment="1">
      <alignment horizontal="right" wrapText="1" indent="1"/>
    </xf>
    <xf numFmtId="0" fontId="2" fillId="0" borderId="6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right" wrapText="1" indent="1"/>
    </xf>
    <xf numFmtId="0" fontId="2" fillId="0" borderId="7" xfId="0" applyFont="1" applyBorder="1" applyAlignment="1">
      <alignment horizontal="right" wrapText="1" indent="1"/>
    </xf>
    <xf numFmtId="0" fontId="2" fillId="0" borderId="8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right" wrapText="1" inden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167" fontId="2" fillId="0" borderId="7" xfId="0" applyNumberFormat="1" applyFont="1" applyBorder="1" applyAlignment="1">
      <alignment horizontal="right" wrapText="1" indent="1"/>
    </xf>
    <xf numFmtId="167" fontId="2" fillId="0" borderId="11" xfId="0" applyNumberFormat="1" applyFont="1" applyBorder="1" applyAlignment="1">
      <alignment horizontal="right" wrapText="1" indent="1"/>
    </xf>
    <xf numFmtId="167" fontId="2" fillId="0" borderId="9" xfId="0" applyNumberFormat="1" applyFont="1" applyBorder="1" applyAlignment="1">
      <alignment horizontal="right" wrapText="1" indent="1"/>
    </xf>
    <xf numFmtId="167" fontId="2" fillId="0" borderId="12" xfId="0" applyNumberFormat="1" applyFont="1" applyBorder="1" applyAlignment="1">
      <alignment horizontal="right" wrapText="1" indent="1"/>
    </xf>
    <xf numFmtId="167" fontId="2" fillId="0" borderId="4" xfId="0" applyNumberFormat="1" applyFont="1" applyBorder="1" applyAlignment="1">
      <alignment horizontal="right" wrapText="1" indent="1"/>
    </xf>
    <xf numFmtId="167" fontId="2" fillId="0" borderId="5" xfId="0" applyNumberFormat="1" applyFont="1" applyBorder="1" applyAlignment="1">
      <alignment horizontal="right" wrapText="1" indent="1"/>
    </xf>
    <xf numFmtId="168" fontId="2" fillId="0" borderId="7" xfId="0" applyNumberFormat="1" applyFont="1" applyBorder="1" applyAlignment="1">
      <alignment horizontal="right" wrapText="1" indent="1"/>
    </xf>
    <xf numFmtId="168" fontId="2" fillId="0" borderId="11" xfId="0" applyNumberFormat="1" applyFont="1" applyBorder="1" applyAlignment="1">
      <alignment horizontal="right" wrapText="1" indent="1"/>
    </xf>
    <xf numFmtId="168" fontId="2" fillId="0" borderId="13" xfId="0" applyNumberFormat="1" applyFont="1" applyBorder="1" applyAlignment="1">
      <alignment horizontal="right" wrapText="1" indent="1"/>
    </xf>
    <xf numFmtId="168" fontId="2" fillId="0" borderId="14" xfId="0" applyNumberFormat="1" applyFont="1" applyBorder="1" applyAlignment="1">
      <alignment horizontal="right" wrapText="1" inden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2" fillId="0" borderId="9" xfId="0" applyNumberFormat="1" applyFont="1" applyBorder="1" applyAlignment="1">
      <alignment horizontal="right" wrapText="1" inden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J2" sqref="J2"/>
    </sheetView>
  </sheetViews>
  <sheetFormatPr defaultColWidth="9.140625" defaultRowHeight="12.75"/>
  <cols>
    <col min="1" max="1" width="8.00390625" style="0" customWidth="1"/>
    <col min="2" max="2" width="9.00390625" style="0" customWidth="1"/>
    <col min="3" max="3" width="8.421875" style="0" customWidth="1"/>
    <col min="4" max="4" width="7.57421875" style="0" customWidth="1"/>
    <col min="5" max="5" width="8.28125" style="0" customWidth="1"/>
    <col min="6" max="6" width="7.57421875" style="0" customWidth="1"/>
    <col min="7" max="7" width="8.421875" style="0" customWidth="1"/>
    <col min="8" max="8" width="7.7109375" style="0" customWidth="1"/>
    <col min="9" max="9" width="7.421875" style="0" customWidth="1"/>
    <col min="10" max="10" width="7.00390625" style="0" customWidth="1"/>
    <col min="11" max="11" width="7.421875" style="0" customWidth="1"/>
    <col min="13" max="13" width="10.140625" style="0" bestFit="1" customWidth="1"/>
    <col min="14" max="15" width="5.57421875" style="0" bestFit="1" customWidth="1"/>
    <col min="16" max="16" width="6.57421875" style="0" bestFit="1" customWidth="1"/>
    <col min="17" max="17" width="12.00390625" style="0" bestFit="1" customWidth="1"/>
    <col min="18" max="22" width="0.71875" style="0" customWidth="1"/>
    <col min="23" max="23" width="10.57421875" style="0" customWidth="1"/>
  </cols>
  <sheetData>
    <row r="1" spans="1:2" ht="15">
      <c r="A1" s="15" t="s">
        <v>23</v>
      </c>
      <c r="B1" s="14"/>
    </row>
    <row r="2" ht="17.25">
      <c r="A2" s="14" t="s">
        <v>29</v>
      </c>
    </row>
    <row r="3" ht="4.5" customHeight="1" thickBot="1"/>
    <row r="4" spans="1:11" ht="12.75">
      <c r="A4" s="38" t="s">
        <v>0</v>
      </c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ht="21.75" customHeight="1">
      <c r="A5" s="39"/>
      <c r="B5" s="43" t="s">
        <v>2</v>
      </c>
      <c r="C5" s="43" t="s">
        <v>3</v>
      </c>
      <c r="D5" s="43"/>
      <c r="E5" s="43"/>
      <c r="F5" s="43"/>
      <c r="G5" s="43" t="s">
        <v>21</v>
      </c>
      <c r="H5" s="43" t="s">
        <v>4</v>
      </c>
      <c r="I5" s="43"/>
      <c r="J5" s="43"/>
      <c r="K5" s="45"/>
    </row>
    <row r="6" spans="1:11" ht="23.25" thickBot="1">
      <c r="A6" s="40"/>
      <c r="B6" s="44"/>
      <c r="C6" s="2" t="s">
        <v>5</v>
      </c>
      <c r="D6" s="2" t="s">
        <v>6</v>
      </c>
      <c r="E6" s="2" t="s">
        <v>22</v>
      </c>
      <c r="F6" s="2" t="s">
        <v>7</v>
      </c>
      <c r="G6" s="44"/>
      <c r="H6" s="2" t="s">
        <v>5</v>
      </c>
      <c r="I6" s="2" t="s">
        <v>6</v>
      </c>
      <c r="J6" s="2" t="s">
        <v>8</v>
      </c>
      <c r="K6" s="3" t="s">
        <v>7</v>
      </c>
    </row>
    <row r="7" spans="1:11" ht="15.75" customHeight="1" thickTop="1">
      <c r="A7" s="32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23" ht="12.75">
      <c r="A8" s="4" t="s">
        <v>10</v>
      </c>
      <c r="B8" s="5">
        <v>437992</v>
      </c>
      <c r="C8" s="5">
        <v>90298</v>
      </c>
      <c r="D8" s="5">
        <v>126555</v>
      </c>
      <c r="E8" s="5">
        <v>88770</v>
      </c>
      <c r="F8" s="5">
        <v>132369</v>
      </c>
      <c r="G8" s="6">
        <v>8.82</v>
      </c>
      <c r="H8" s="21">
        <f>C8/$B8*100</f>
        <v>20.616358289649124</v>
      </c>
      <c r="I8" s="21">
        <f>D8/$B8*100</f>
        <v>28.894363367367443</v>
      </c>
      <c r="J8" s="21">
        <f>E8/$B8*100</f>
        <v>20.267493470200368</v>
      </c>
      <c r="K8" s="22">
        <f>F8/$B8*100</f>
        <v>30.221784872783065</v>
      </c>
      <c r="M8" s="1">
        <v>49675627</v>
      </c>
      <c r="N8" s="16">
        <f>C8/$B8*100</f>
        <v>20.616358289649124</v>
      </c>
      <c r="O8" s="16">
        <f>D8/$B8*100</f>
        <v>28.894363367367443</v>
      </c>
      <c r="P8" s="16">
        <f>E8/$B8*100</f>
        <v>20.267493470200368</v>
      </c>
      <c r="Q8" s="16">
        <f>F8/$B8*100</f>
        <v>30.221784872783065</v>
      </c>
      <c r="W8" s="27">
        <f>B8/M8*1000</f>
        <v>8.817040195587266</v>
      </c>
    </row>
    <row r="9" spans="1:23" ht="12.75">
      <c r="A9" s="8" t="s">
        <v>11</v>
      </c>
      <c r="B9" s="9">
        <v>400721</v>
      </c>
      <c r="C9" s="9">
        <v>97401</v>
      </c>
      <c r="D9" s="9">
        <v>122123</v>
      </c>
      <c r="E9" s="9">
        <v>78189</v>
      </c>
      <c r="F9" s="9">
        <v>103008</v>
      </c>
      <c r="G9" s="10">
        <v>7.83</v>
      </c>
      <c r="H9" s="17">
        <f aca="true" t="shared" si="0" ref="H9:H18">C9/$B9*100</f>
        <v>24.30643764614283</v>
      </c>
      <c r="I9" s="17">
        <f aca="true" t="shared" si="1" ref="I9:I18">D9/$B9*100</f>
        <v>30.47581733924601</v>
      </c>
      <c r="J9" s="17">
        <f aca="true" t="shared" si="2" ref="J9:J18">E9/$B9*100</f>
        <v>19.51207947674317</v>
      </c>
      <c r="K9" s="18">
        <f aca="true" t="shared" si="3" ref="K9:K18">F9/$B9*100</f>
        <v>25.705665537867993</v>
      </c>
      <c r="M9" s="1">
        <v>51186499</v>
      </c>
      <c r="N9" s="16">
        <f aca="true" t="shared" si="4" ref="N9:N18">C9/$B9*100</f>
        <v>24.30643764614283</v>
      </c>
      <c r="O9" s="16">
        <f aca="true" t="shared" si="5" ref="O9:O18">D9/$B9*100</f>
        <v>30.47581733924601</v>
      </c>
      <c r="P9" s="16">
        <f aca="true" t="shared" si="6" ref="P9:P18">E9/$B9*100</f>
        <v>19.51207947674317</v>
      </c>
      <c r="Q9" s="16">
        <f aca="true" t="shared" si="7" ref="Q9:Q18">F9/$B9*100</f>
        <v>25.705665537867993</v>
      </c>
      <c r="W9" s="27">
        <f aca="true" t="shared" si="8" ref="W9:W16">B9/M9*1000</f>
        <v>7.828646378022455</v>
      </c>
    </row>
    <row r="10" spans="1:23" ht="12.75">
      <c r="A10" s="8" t="s">
        <v>12</v>
      </c>
      <c r="B10" s="9">
        <v>264979</v>
      </c>
      <c r="C10" s="9">
        <v>62468</v>
      </c>
      <c r="D10" s="9">
        <v>121053</v>
      </c>
      <c r="E10" s="9">
        <v>6493</v>
      </c>
      <c r="F10" s="9">
        <v>74965</v>
      </c>
      <c r="G10" s="10">
        <v>5.13</v>
      </c>
      <c r="H10" s="17">
        <f t="shared" si="0"/>
        <v>23.574698372323844</v>
      </c>
      <c r="I10" s="17">
        <f t="shared" si="1"/>
        <v>45.68399759980979</v>
      </c>
      <c r="J10" s="17">
        <f t="shared" si="2"/>
        <v>2.45038286052857</v>
      </c>
      <c r="K10" s="18">
        <f t="shared" si="3"/>
        <v>28.29092116733779</v>
      </c>
      <c r="M10" s="1">
        <v>51607575</v>
      </c>
      <c r="N10" s="16">
        <f t="shared" si="4"/>
        <v>23.574698372323844</v>
      </c>
      <c r="O10" s="16">
        <f t="shared" si="5"/>
        <v>45.68399759980979</v>
      </c>
      <c r="P10" s="16">
        <f t="shared" si="6"/>
        <v>2.45038286052857</v>
      </c>
      <c r="Q10" s="16">
        <f t="shared" si="7"/>
        <v>28.29092116733779</v>
      </c>
      <c r="W10" s="27">
        <f t="shared" si="8"/>
        <v>5.134498181710727</v>
      </c>
    </row>
    <row r="11" spans="1:23" ht="12.75">
      <c r="A11" s="8" t="s">
        <v>13</v>
      </c>
      <c r="B11" s="9">
        <v>287371</v>
      </c>
      <c r="C11" s="9">
        <v>76126</v>
      </c>
      <c r="D11" s="9">
        <v>111130</v>
      </c>
      <c r="E11" s="9">
        <v>4897</v>
      </c>
      <c r="F11" s="9">
        <v>95218</v>
      </c>
      <c r="G11" s="10">
        <v>5.55</v>
      </c>
      <c r="H11" s="17">
        <f t="shared" si="0"/>
        <v>26.49049486552227</v>
      </c>
      <c r="I11" s="17">
        <f t="shared" si="1"/>
        <v>38.671264671800564</v>
      </c>
      <c r="J11" s="17">
        <f t="shared" si="2"/>
        <v>1.7040689561577196</v>
      </c>
      <c r="K11" s="18">
        <f t="shared" si="3"/>
        <v>33.13417150651945</v>
      </c>
      <c r="M11" s="1">
        <v>51770927</v>
      </c>
      <c r="N11" s="16">
        <f t="shared" si="4"/>
        <v>26.49049486552227</v>
      </c>
      <c r="O11" s="16">
        <f t="shared" si="5"/>
        <v>38.671264671800564</v>
      </c>
      <c r="P11" s="16">
        <f t="shared" si="6"/>
        <v>1.7040689561577196</v>
      </c>
      <c r="Q11" s="16">
        <f t="shared" si="7"/>
        <v>33.13417150651945</v>
      </c>
      <c r="W11" s="27">
        <f t="shared" si="8"/>
        <v>5.550818126165676</v>
      </c>
    </row>
    <row r="12" spans="1:23" ht="12.75">
      <c r="A12" s="8" t="s">
        <v>14</v>
      </c>
      <c r="B12" s="9">
        <v>54294</v>
      </c>
      <c r="C12" s="9">
        <v>9043</v>
      </c>
      <c r="D12" s="9">
        <v>3686</v>
      </c>
      <c r="E12" s="9">
        <v>2796</v>
      </c>
      <c r="F12" s="9">
        <v>38769</v>
      </c>
      <c r="G12" s="10">
        <v>1.05</v>
      </c>
      <c r="H12" s="17">
        <f t="shared" si="0"/>
        <v>16.655615721810882</v>
      </c>
      <c r="I12" s="17">
        <f t="shared" si="1"/>
        <v>6.788963789737355</v>
      </c>
      <c r="J12" s="17">
        <f t="shared" si="2"/>
        <v>5.149740302795889</v>
      </c>
      <c r="K12" s="18">
        <f t="shared" si="3"/>
        <v>71.40568018565587</v>
      </c>
      <c r="M12" s="1">
        <v>51624017</v>
      </c>
      <c r="N12" s="16">
        <f t="shared" si="4"/>
        <v>16.655615721810882</v>
      </c>
      <c r="O12" s="16">
        <f t="shared" si="5"/>
        <v>6.788963789737355</v>
      </c>
      <c r="P12" s="16">
        <f t="shared" si="6"/>
        <v>5.149740302795889</v>
      </c>
      <c r="Q12" s="16">
        <f t="shared" si="7"/>
        <v>71.40568018565587</v>
      </c>
      <c r="W12" s="27">
        <f t="shared" si="8"/>
        <v>1.0517197838362715</v>
      </c>
    </row>
    <row r="13" spans="1:23" ht="12.75">
      <c r="A13" s="8" t="s">
        <v>15</v>
      </c>
      <c r="B13" s="9">
        <v>156136</v>
      </c>
      <c r="C13" s="9">
        <v>34505</v>
      </c>
      <c r="D13" s="9">
        <v>2044</v>
      </c>
      <c r="E13" s="9">
        <v>32947</v>
      </c>
      <c r="F13" s="9">
        <v>86640</v>
      </c>
      <c r="G13" s="10">
        <v>3.03</v>
      </c>
      <c r="H13" s="17">
        <f t="shared" si="0"/>
        <v>22.099323666547114</v>
      </c>
      <c r="I13" s="17">
        <f t="shared" si="1"/>
        <v>1.309115130399139</v>
      </c>
      <c r="J13" s="17">
        <f t="shared" si="2"/>
        <v>21.101475636624482</v>
      </c>
      <c r="K13" s="18">
        <f t="shared" si="3"/>
        <v>55.49008556642927</v>
      </c>
      <c r="M13" s="1">
        <v>51469225</v>
      </c>
      <c r="N13" s="16">
        <f t="shared" si="4"/>
        <v>22.099323666547114</v>
      </c>
      <c r="O13" s="16">
        <f t="shared" si="5"/>
        <v>1.309115130399139</v>
      </c>
      <c r="P13" s="16">
        <f t="shared" si="6"/>
        <v>21.101475636624482</v>
      </c>
      <c r="Q13" s="16">
        <f t="shared" si="7"/>
        <v>55.49008556642927</v>
      </c>
      <c r="W13" s="27">
        <f t="shared" si="8"/>
        <v>3.0335797750986147</v>
      </c>
    </row>
    <row r="14" spans="1:23" ht="12.75">
      <c r="A14" s="8">
        <v>2001</v>
      </c>
      <c r="B14" s="9">
        <v>28983</v>
      </c>
      <c r="C14" s="9">
        <v>5744</v>
      </c>
      <c r="D14" s="10">
        <v>775</v>
      </c>
      <c r="E14" s="9">
        <v>5930</v>
      </c>
      <c r="F14" s="9">
        <v>16534</v>
      </c>
      <c r="G14" s="10">
        <v>2.83</v>
      </c>
      <c r="H14" s="17">
        <f t="shared" si="0"/>
        <v>19.818514301487077</v>
      </c>
      <c r="I14" s="17">
        <f t="shared" si="1"/>
        <v>2.6739812993823966</v>
      </c>
      <c r="J14" s="17">
        <f t="shared" si="2"/>
        <v>20.460269813338854</v>
      </c>
      <c r="K14" s="18">
        <f t="shared" si="3"/>
        <v>57.04723458579167</v>
      </c>
      <c r="M14" s="1">
        <v>10224192</v>
      </c>
      <c r="N14" s="16">
        <f t="shared" si="4"/>
        <v>19.818514301487077</v>
      </c>
      <c r="O14" s="16">
        <f t="shared" si="5"/>
        <v>2.6739812993823966</v>
      </c>
      <c r="P14" s="16">
        <f t="shared" si="6"/>
        <v>20.460269813338854</v>
      </c>
      <c r="Q14" s="16">
        <f t="shared" si="7"/>
        <v>57.04723458579167</v>
      </c>
      <c r="W14" s="27">
        <f t="shared" si="8"/>
        <v>2.834747234793713</v>
      </c>
    </row>
    <row r="15" spans="1:23" ht="12.75">
      <c r="A15" s="8">
        <v>2002</v>
      </c>
      <c r="B15" s="9">
        <v>33606</v>
      </c>
      <c r="C15" s="9">
        <v>7824</v>
      </c>
      <c r="D15" s="9">
        <v>1283</v>
      </c>
      <c r="E15" s="9">
        <v>7240</v>
      </c>
      <c r="F15" s="9">
        <v>17259</v>
      </c>
      <c r="G15" s="10">
        <v>3.29</v>
      </c>
      <c r="H15" s="17">
        <f t="shared" si="0"/>
        <v>23.281556864845562</v>
      </c>
      <c r="I15" s="17">
        <f t="shared" si="1"/>
        <v>3.8177706361959176</v>
      </c>
      <c r="J15" s="17">
        <f t="shared" si="2"/>
        <v>21.543771945485926</v>
      </c>
      <c r="K15" s="18">
        <f t="shared" si="3"/>
        <v>51.3569005534726</v>
      </c>
      <c r="M15" s="1">
        <v>10200774</v>
      </c>
      <c r="N15" s="16">
        <f t="shared" si="4"/>
        <v>23.281556864845562</v>
      </c>
      <c r="O15" s="16">
        <f t="shared" si="5"/>
        <v>3.8177706361959176</v>
      </c>
      <c r="P15" s="16">
        <f t="shared" si="6"/>
        <v>21.543771945485926</v>
      </c>
      <c r="Q15" s="16">
        <f t="shared" si="7"/>
        <v>51.3569005534726</v>
      </c>
      <c r="W15" s="27">
        <f t="shared" si="8"/>
        <v>3.294455891288249</v>
      </c>
    </row>
    <row r="16" spans="1:23" ht="12.75">
      <c r="A16" s="8">
        <v>2003</v>
      </c>
      <c r="B16" s="9">
        <v>36496</v>
      </c>
      <c r="C16" s="9">
        <v>6858</v>
      </c>
      <c r="D16" s="9">
        <v>1339</v>
      </c>
      <c r="E16" s="9">
        <v>7488</v>
      </c>
      <c r="F16" s="9">
        <v>20821</v>
      </c>
      <c r="G16" s="10">
        <v>3.58</v>
      </c>
      <c r="H16" s="17">
        <f t="shared" si="0"/>
        <v>18.791100394563788</v>
      </c>
      <c r="I16" s="17">
        <f t="shared" si="1"/>
        <v>3.6688952213941253</v>
      </c>
      <c r="J16" s="17">
        <f t="shared" si="2"/>
        <v>20.517316966242877</v>
      </c>
      <c r="K16" s="18">
        <f t="shared" si="3"/>
        <v>57.050087680841735</v>
      </c>
      <c r="M16" s="1">
        <v>10201651</v>
      </c>
      <c r="N16" s="16">
        <f t="shared" si="4"/>
        <v>18.791100394563788</v>
      </c>
      <c r="O16" s="16">
        <f t="shared" si="5"/>
        <v>3.6688952213941253</v>
      </c>
      <c r="P16" s="16">
        <f t="shared" si="6"/>
        <v>20.517316966242877</v>
      </c>
      <c r="Q16" s="16">
        <f t="shared" si="7"/>
        <v>57.050087680841735</v>
      </c>
      <c r="W16" s="27">
        <f t="shared" si="8"/>
        <v>3.5774601581645955</v>
      </c>
    </row>
    <row r="17" spans="1:23" ht="12.75">
      <c r="A17" s="8">
        <v>2004</v>
      </c>
      <c r="B17" s="9">
        <v>39037</v>
      </c>
      <c r="C17" s="9">
        <v>4524</v>
      </c>
      <c r="D17" s="9">
        <v>580</v>
      </c>
      <c r="E17" s="9">
        <v>12949</v>
      </c>
      <c r="F17" s="9">
        <v>20984</v>
      </c>
      <c r="G17" s="10">
        <v>3.82</v>
      </c>
      <c r="H17" s="17">
        <f t="shared" si="0"/>
        <v>11.589005302661578</v>
      </c>
      <c r="I17" s="17">
        <f t="shared" si="1"/>
        <v>1.485769910597638</v>
      </c>
      <c r="J17" s="17">
        <f>E17/$B17*100</f>
        <v>33.1710940902221</v>
      </c>
      <c r="K17" s="18">
        <f>F17/$B17*100</f>
        <v>53.754130696518686</v>
      </c>
      <c r="M17" s="1">
        <v>10206923</v>
      </c>
      <c r="N17" s="16"/>
      <c r="O17" s="16"/>
      <c r="P17" s="16"/>
      <c r="Q17" s="16"/>
      <c r="W17" s="27"/>
    </row>
    <row r="18" spans="1:23" ht="12.75">
      <c r="A18" s="11" t="s">
        <v>16</v>
      </c>
      <c r="B18" s="12">
        <f>SUM(B8:B17)</f>
        <v>1739615</v>
      </c>
      <c r="C18" s="12">
        <f>SUM(C8:C17)</f>
        <v>394791</v>
      </c>
      <c r="D18" s="12">
        <f>SUM(D8:D17)</f>
        <v>490568</v>
      </c>
      <c r="E18" s="12">
        <f>SUM(E8:E17)</f>
        <v>247699</v>
      </c>
      <c r="F18" s="12">
        <f>SUM(F8:F17)</f>
        <v>606567</v>
      </c>
      <c r="G18" s="31">
        <v>4.996490050576532</v>
      </c>
      <c r="H18" s="19">
        <f t="shared" si="0"/>
        <v>22.694159339853933</v>
      </c>
      <c r="I18" s="19">
        <f t="shared" si="1"/>
        <v>28.19980282993651</v>
      </c>
      <c r="J18" s="19">
        <f t="shared" si="2"/>
        <v>14.238725235181349</v>
      </c>
      <c r="K18" s="20">
        <f t="shared" si="3"/>
        <v>34.86788743486346</v>
      </c>
      <c r="N18" s="16">
        <f t="shared" si="4"/>
        <v>22.694159339853933</v>
      </c>
      <c r="O18" s="16">
        <f t="shared" si="5"/>
        <v>28.19980282993651</v>
      </c>
      <c r="P18" s="16">
        <f t="shared" si="6"/>
        <v>14.238725235181349</v>
      </c>
      <c r="Q18" s="16">
        <f t="shared" si="7"/>
        <v>34.86788743486346</v>
      </c>
      <c r="W18" s="27">
        <f>B18/(SUM(M8:M17))*1000</f>
        <v>4.996490050576532</v>
      </c>
    </row>
    <row r="19" spans="1:11" ht="15.7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7" ht="12.75">
      <c r="A20" s="4" t="s">
        <v>10</v>
      </c>
      <c r="B20" s="5">
        <f aca="true" t="shared" si="9" ref="B20:F23">B8/5</f>
        <v>87598.4</v>
      </c>
      <c r="C20" s="5">
        <f t="shared" si="9"/>
        <v>18059.6</v>
      </c>
      <c r="D20" s="5">
        <f t="shared" si="9"/>
        <v>25311</v>
      </c>
      <c r="E20" s="5">
        <f t="shared" si="9"/>
        <v>17754</v>
      </c>
      <c r="F20" s="5">
        <f t="shared" si="9"/>
        <v>26473.8</v>
      </c>
      <c r="G20" s="6">
        <v>8.82</v>
      </c>
      <c r="H20" s="21">
        <v>20.6</v>
      </c>
      <c r="I20" s="21">
        <v>28.9</v>
      </c>
      <c r="J20" s="21">
        <v>20.3</v>
      </c>
      <c r="K20" s="22">
        <v>30.2</v>
      </c>
      <c r="M20" s="16">
        <f>C20/$B20*100</f>
        <v>20.616358289649124</v>
      </c>
      <c r="N20" s="16">
        <f>D20/$B20*100</f>
        <v>28.894363367367443</v>
      </c>
      <c r="O20" s="16">
        <f>E20/$B20*100</f>
        <v>20.26749347020037</v>
      </c>
      <c r="P20" s="16">
        <f>F20/$B20*100</f>
        <v>30.221784872783065</v>
      </c>
      <c r="Q20">
        <f>G20/$B20*100</f>
        <v>0.010068677053462163</v>
      </c>
    </row>
    <row r="21" spans="1:16" ht="12.75">
      <c r="A21" s="8" t="s">
        <v>11</v>
      </c>
      <c r="B21" s="9">
        <f t="shared" si="9"/>
        <v>80144.2</v>
      </c>
      <c r="C21" s="9">
        <f t="shared" si="9"/>
        <v>19480.2</v>
      </c>
      <c r="D21" s="9">
        <f t="shared" si="9"/>
        <v>24424.6</v>
      </c>
      <c r="E21" s="9">
        <f t="shared" si="9"/>
        <v>15637.8</v>
      </c>
      <c r="F21" s="9">
        <f t="shared" si="9"/>
        <v>20601.6</v>
      </c>
      <c r="G21" s="10">
        <v>7.83</v>
      </c>
      <c r="H21" s="17">
        <v>24.3</v>
      </c>
      <c r="I21" s="17">
        <v>30.5</v>
      </c>
      <c r="J21" s="17">
        <v>19.5</v>
      </c>
      <c r="K21" s="18">
        <v>25.7</v>
      </c>
      <c r="M21" s="16">
        <f aca="true" t="shared" si="10" ref="M21:M30">C21/$B21*100</f>
        <v>24.30643764614283</v>
      </c>
      <c r="N21" s="16">
        <f aca="true" t="shared" si="11" ref="N21:N30">D21/$B21*100</f>
        <v>30.47581733924601</v>
      </c>
      <c r="O21" s="16">
        <f aca="true" t="shared" si="12" ref="O21:O30">E21/$B21*100</f>
        <v>19.51207947674317</v>
      </c>
      <c r="P21" s="16">
        <f aca="true" t="shared" si="13" ref="P21:P30">F21/$B21*100</f>
        <v>25.705665537867993</v>
      </c>
    </row>
    <row r="22" spans="1:16" ht="12.75">
      <c r="A22" s="8" t="s">
        <v>12</v>
      </c>
      <c r="B22" s="9">
        <f t="shared" si="9"/>
        <v>52995.8</v>
      </c>
      <c r="C22" s="9">
        <f t="shared" si="9"/>
        <v>12493.6</v>
      </c>
      <c r="D22" s="9">
        <f t="shared" si="9"/>
        <v>24210.6</v>
      </c>
      <c r="E22" s="9">
        <f t="shared" si="9"/>
        <v>1298.6</v>
      </c>
      <c r="F22" s="9">
        <f t="shared" si="9"/>
        <v>14993</v>
      </c>
      <c r="G22" s="10">
        <v>5.13</v>
      </c>
      <c r="H22" s="17">
        <v>23.6</v>
      </c>
      <c r="I22" s="17">
        <v>45.7</v>
      </c>
      <c r="J22" s="17">
        <v>2.4</v>
      </c>
      <c r="K22" s="18">
        <v>28.3</v>
      </c>
      <c r="M22" s="16">
        <f t="shared" si="10"/>
        <v>23.574698372323844</v>
      </c>
      <c r="N22" s="16">
        <f t="shared" si="11"/>
        <v>45.683997599809786</v>
      </c>
      <c r="O22" s="16">
        <f t="shared" si="12"/>
        <v>2.45038286052857</v>
      </c>
      <c r="P22" s="16">
        <f t="shared" si="13"/>
        <v>28.290921167337785</v>
      </c>
    </row>
    <row r="23" spans="1:16" ht="12.75">
      <c r="A23" s="8" t="s">
        <v>13</v>
      </c>
      <c r="B23" s="9">
        <f t="shared" si="9"/>
        <v>57474.2</v>
      </c>
      <c r="C23" s="9">
        <f t="shared" si="9"/>
        <v>15225.2</v>
      </c>
      <c r="D23" s="9">
        <f t="shared" si="9"/>
        <v>22226</v>
      </c>
      <c r="E23" s="9">
        <f t="shared" si="9"/>
        <v>979.4</v>
      </c>
      <c r="F23" s="9">
        <f t="shared" si="9"/>
        <v>19043.6</v>
      </c>
      <c r="G23" s="10">
        <v>5.55</v>
      </c>
      <c r="H23" s="17">
        <v>26.5</v>
      </c>
      <c r="I23" s="17">
        <v>38.7</v>
      </c>
      <c r="J23" s="17">
        <v>1.7</v>
      </c>
      <c r="K23" s="18">
        <v>33.1</v>
      </c>
      <c r="M23" s="16">
        <f t="shared" si="10"/>
        <v>26.490494865522273</v>
      </c>
      <c r="N23" s="16">
        <f t="shared" si="11"/>
        <v>38.671264671800564</v>
      </c>
      <c r="O23" s="16">
        <f t="shared" si="12"/>
        <v>1.7040689561577196</v>
      </c>
      <c r="P23" s="16">
        <f t="shared" si="13"/>
        <v>33.13417150651944</v>
      </c>
    </row>
    <row r="24" spans="1:16" ht="12.75">
      <c r="A24" s="8" t="s">
        <v>14</v>
      </c>
      <c r="B24" s="9">
        <f aca="true" t="shared" si="14" ref="B24:F25">B12/5</f>
        <v>10858.8</v>
      </c>
      <c r="C24" s="9">
        <f t="shared" si="14"/>
        <v>1808.6</v>
      </c>
      <c r="D24" s="9">
        <f t="shared" si="14"/>
        <v>737.2</v>
      </c>
      <c r="E24" s="9">
        <f t="shared" si="14"/>
        <v>559.2</v>
      </c>
      <c r="F24" s="9">
        <f t="shared" si="14"/>
        <v>7753.8</v>
      </c>
      <c r="G24" s="10">
        <v>1.05</v>
      </c>
      <c r="H24" s="17">
        <v>16.7</v>
      </c>
      <c r="I24" s="17">
        <v>6.8</v>
      </c>
      <c r="J24" s="17">
        <v>5.1</v>
      </c>
      <c r="K24" s="18">
        <v>71.4</v>
      </c>
      <c r="M24" s="16">
        <f t="shared" si="10"/>
        <v>16.655615721810882</v>
      </c>
      <c r="N24" s="16">
        <f t="shared" si="11"/>
        <v>6.788963789737357</v>
      </c>
      <c r="O24" s="16">
        <f t="shared" si="12"/>
        <v>5.149740302795889</v>
      </c>
      <c r="P24" s="16">
        <f t="shared" si="13"/>
        <v>71.40568018565588</v>
      </c>
    </row>
    <row r="25" spans="1:16" ht="12.75">
      <c r="A25" s="8" t="s">
        <v>15</v>
      </c>
      <c r="B25" s="9">
        <f t="shared" si="14"/>
        <v>31227.2</v>
      </c>
      <c r="C25" s="9">
        <f t="shared" si="14"/>
        <v>6901</v>
      </c>
      <c r="D25" s="9">
        <f t="shared" si="14"/>
        <v>408.8</v>
      </c>
      <c r="E25" s="9">
        <f t="shared" si="14"/>
        <v>6589.4</v>
      </c>
      <c r="F25" s="9">
        <f t="shared" si="14"/>
        <v>17328</v>
      </c>
      <c r="G25" s="10">
        <v>3.03</v>
      </c>
      <c r="H25" s="17">
        <v>22.1</v>
      </c>
      <c r="I25" s="17">
        <v>1.3</v>
      </c>
      <c r="J25" s="17">
        <v>21.1</v>
      </c>
      <c r="K25" s="18">
        <v>55.5</v>
      </c>
      <c r="M25" s="16">
        <f t="shared" si="10"/>
        <v>22.099323666547114</v>
      </c>
      <c r="N25" s="16">
        <f t="shared" si="11"/>
        <v>1.309115130399139</v>
      </c>
      <c r="O25" s="16">
        <f t="shared" si="12"/>
        <v>21.10147563662448</v>
      </c>
      <c r="P25" s="16">
        <f t="shared" si="13"/>
        <v>55.49008556642927</v>
      </c>
    </row>
    <row r="26" spans="1:16" ht="12.75">
      <c r="A26" s="8">
        <v>2001</v>
      </c>
      <c r="B26" s="9">
        <v>28983</v>
      </c>
      <c r="C26" s="9">
        <v>5744</v>
      </c>
      <c r="D26" s="10">
        <v>775</v>
      </c>
      <c r="E26" s="9">
        <v>5930</v>
      </c>
      <c r="F26" s="9">
        <v>16534</v>
      </c>
      <c r="G26" s="10">
        <v>2.83</v>
      </c>
      <c r="H26" s="17">
        <v>19.8</v>
      </c>
      <c r="I26" s="17">
        <v>2.7</v>
      </c>
      <c r="J26" s="17">
        <v>20.5</v>
      </c>
      <c r="K26" s="18">
        <v>57</v>
      </c>
      <c r="M26" s="16">
        <f t="shared" si="10"/>
        <v>19.818514301487077</v>
      </c>
      <c r="N26" s="16">
        <f t="shared" si="11"/>
        <v>2.6739812993823966</v>
      </c>
      <c r="O26" s="16">
        <f t="shared" si="12"/>
        <v>20.460269813338854</v>
      </c>
      <c r="P26" s="16">
        <f t="shared" si="13"/>
        <v>57.04723458579167</v>
      </c>
    </row>
    <row r="27" spans="1:16" ht="12.75">
      <c r="A27" s="8">
        <v>2002</v>
      </c>
      <c r="B27" s="9">
        <v>33606</v>
      </c>
      <c r="C27" s="9">
        <v>7824</v>
      </c>
      <c r="D27" s="9">
        <v>1283</v>
      </c>
      <c r="E27" s="9">
        <v>7240</v>
      </c>
      <c r="F27" s="9">
        <v>17259</v>
      </c>
      <c r="G27" s="10">
        <v>3.29</v>
      </c>
      <c r="H27" s="17">
        <v>23.3</v>
      </c>
      <c r="I27" s="17">
        <v>3.8</v>
      </c>
      <c r="J27" s="17">
        <v>21.5</v>
      </c>
      <c r="K27" s="18">
        <v>51.4</v>
      </c>
      <c r="M27" s="16">
        <f t="shared" si="10"/>
        <v>23.281556864845562</v>
      </c>
      <c r="N27" s="16">
        <f t="shared" si="11"/>
        <v>3.8177706361959176</v>
      </c>
      <c r="O27" s="16">
        <f t="shared" si="12"/>
        <v>21.543771945485926</v>
      </c>
      <c r="P27" s="16">
        <f t="shared" si="13"/>
        <v>51.3569005534726</v>
      </c>
    </row>
    <row r="28" spans="1:16" ht="12.75">
      <c r="A28" s="8">
        <v>2003</v>
      </c>
      <c r="B28" s="9">
        <v>36496</v>
      </c>
      <c r="C28" s="9">
        <v>6858</v>
      </c>
      <c r="D28" s="9">
        <v>1339</v>
      </c>
      <c r="E28" s="9">
        <v>7488</v>
      </c>
      <c r="F28" s="9">
        <v>20821</v>
      </c>
      <c r="G28" s="10">
        <v>3.58</v>
      </c>
      <c r="H28" s="17">
        <v>18.791100394563788</v>
      </c>
      <c r="I28" s="17">
        <v>3.6688952213941253</v>
      </c>
      <c r="J28" s="17">
        <v>20.517316966242877</v>
      </c>
      <c r="K28" s="18">
        <v>57.050087680841735</v>
      </c>
      <c r="M28" s="16">
        <f t="shared" si="10"/>
        <v>18.791100394563788</v>
      </c>
      <c r="N28" s="16">
        <f t="shared" si="11"/>
        <v>3.6688952213941253</v>
      </c>
      <c r="O28" s="16">
        <f t="shared" si="12"/>
        <v>20.517316966242877</v>
      </c>
      <c r="P28" s="16">
        <f t="shared" si="13"/>
        <v>57.050087680841735</v>
      </c>
    </row>
    <row r="29" spans="1:16" ht="12.75">
      <c r="A29" s="8">
        <v>2004</v>
      </c>
      <c r="B29" s="9">
        <v>39037</v>
      </c>
      <c r="C29" s="9">
        <v>4524</v>
      </c>
      <c r="D29" s="9">
        <v>580</v>
      </c>
      <c r="E29" s="9">
        <v>12949</v>
      </c>
      <c r="F29" s="9">
        <v>20984</v>
      </c>
      <c r="G29" s="10">
        <v>3.82</v>
      </c>
      <c r="H29" s="17">
        <v>11.589005302661578</v>
      </c>
      <c r="I29" s="17">
        <v>1.485769910597638</v>
      </c>
      <c r="J29" s="17">
        <v>33.1710940902221</v>
      </c>
      <c r="K29" s="18">
        <v>53.754130696518686</v>
      </c>
      <c r="M29" s="16"/>
      <c r="N29" s="16"/>
      <c r="O29" s="16"/>
      <c r="P29" s="16"/>
    </row>
    <row r="30" spans="1:16" ht="12.75">
      <c r="A30" s="11" t="s">
        <v>20</v>
      </c>
      <c r="B30" s="12">
        <f>B18/34</f>
        <v>51165.14705882353</v>
      </c>
      <c r="C30" s="12">
        <f>C18/34</f>
        <v>11611.5</v>
      </c>
      <c r="D30" s="12">
        <f>D18/34</f>
        <v>14428.470588235294</v>
      </c>
      <c r="E30" s="12">
        <f>E18/34</f>
        <v>7285.264705882353</v>
      </c>
      <c r="F30" s="12">
        <f>F18/34</f>
        <v>17840.20588235294</v>
      </c>
      <c r="G30" s="31">
        <v>5</v>
      </c>
      <c r="H30" s="19">
        <f>C30/$B30*100</f>
        <v>22.694159339853933</v>
      </c>
      <c r="I30" s="19">
        <f>D30/$B30*100</f>
        <v>28.199802829936505</v>
      </c>
      <c r="J30" s="19">
        <f>E30/$B30*100</f>
        <v>14.238725235181349</v>
      </c>
      <c r="K30" s="20">
        <f>F30/$B30*100</f>
        <v>34.86788743486346</v>
      </c>
      <c r="M30" s="16">
        <f t="shared" si="10"/>
        <v>22.694159339853933</v>
      </c>
      <c r="N30" s="16">
        <f t="shared" si="11"/>
        <v>28.199802829936505</v>
      </c>
      <c r="O30" s="16">
        <f t="shared" si="12"/>
        <v>14.238725235181349</v>
      </c>
      <c r="P30" s="16">
        <f t="shared" si="13"/>
        <v>34.86788743486346</v>
      </c>
    </row>
    <row r="31" spans="1:11" ht="15.75" customHeight="1">
      <c r="A31" s="35" t="s">
        <v>18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12.75">
      <c r="A32" s="4" t="s">
        <v>10</v>
      </c>
      <c r="B32" s="6" t="s">
        <v>19</v>
      </c>
      <c r="C32" s="6" t="s">
        <v>19</v>
      </c>
      <c r="D32" s="6" t="s">
        <v>19</v>
      </c>
      <c r="E32" s="6" t="s">
        <v>19</v>
      </c>
      <c r="F32" s="6" t="s">
        <v>19</v>
      </c>
      <c r="G32" s="6" t="s">
        <v>19</v>
      </c>
      <c r="H32" s="6" t="s">
        <v>19</v>
      </c>
      <c r="I32" s="6" t="s">
        <v>19</v>
      </c>
      <c r="J32" s="6" t="s">
        <v>19</v>
      </c>
      <c r="K32" s="7" t="s">
        <v>19</v>
      </c>
    </row>
    <row r="33" spans="1:22" ht="12.75">
      <c r="A33" s="8" t="s">
        <v>11</v>
      </c>
      <c r="B33" s="23">
        <f aca="true" t="shared" si="15" ref="B33:B38">B21/B20*100</f>
        <v>91.49048384445379</v>
      </c>
      <c r="C33" s="23">
        <f aca="true" t="shared" si="16" ref="C33:K33">C21/C20*100</f>
        <v>107.86617643801635</v>
      </c>
      <c r="D33" s="23">
        <f t="shared" si="16"/>
        <v>96.49796531152462</v>
      </c>
      <c r="E33" s="23">
        <f t="shared" si="16"/>
        <v>88.08043257857385</v>
      </c>
      <c r="F33" s="23">
        <f t="shared" si="16"/>
        <v>77.81882464927588</v>
      </c>
      <c r="G33" s="23">
        <f t="shared" si="16"/>
        <v>88.77551020408163</v>
      </c>
      <c r="H33" s="23">
        <f t="shared" si="16"/>
        <v>117.96116504854368</v>
      </c>
      <c r="I33" s="23">
        <f t="shared" si="16"/>
        <v>105.5363321799308</v>
      </c>
      <c r="J33" s="23">
        <f t="shared" si="16"/>
        <v>96.0591133004926</v>
      </c>
      <c r="K33" s="24">
        <f t="shared" si="16"/>
        <v>85.09933774834437</v>
      </c>
      <c r="M33" s="16">
        <f>B9/B8*100</f>
        <v>91.49048384445379</v>
      </c>
      <c r="N33" s="16">
        <f aca="true" t="shared" si="17" ref="N33:V33">C9/C8*100</f>
        <v>107.86617643801635</v>
      </c>
      <c r="O33" s="16">
        <f t="shared" si="17"/>
        <v>96.49796531152464</v>
      </c>
      <c r="P33" s="16">
        <f t="shared" si="17"/>
        <v>88.08043257857385</v>
      </c>
      <c r="Q33" s="16">
        <f t="shared" si="17"/>
        <v>77.81882464927588</v>
      </c>
      <c r="R33" s="16">
        <f t="shared" si="17"/>
        <v>88.77551020408163</v>
      </c>
      <c r="S33" s="16">
        <f t="shared" si="17"/>
        <v>117.89879330117378</v>
      </c>
      <c r="T33" s="16">
        <f t="shared" si="17"/>
        <v>105.47322656592814</v>
      </c>
      <c r="U33" s="16">
        <f t="shared" si="17"/>
        <v>96.27278037825499</v>
      </c>
      <c r="V33" s="16">
        <f t="shared" si="17"/>
        <v>85.05674183730237</v>
      </c>
    </row>
    <row r="34" spans="1:22" ht="12.75">
      <c r="A34" s="8" t="s">
        <v>12</v>
      </c>
      <c r="B34" s="23">
        <f t="shared" si="15"/>
        <v>66.12555868047845</v>
      </c>
      <c r="C34" s="23">
        <f aca="true" t="shared" si="18" ref="C34:K34">C22/C21*100</f>
        <v>64.13486514512171</v>
      </c>
      <c r="D34" s="23">
        <f t="shared" si="18"/>
        <v>99.12383416719209</v>
      </c>
      <c r="E34" s="23">
        <f t="shared" si="18"/>
        <v>8.304237168911227</v>
      </c>
      <c r="F34" s="23">
        <f t="shared" si="18"/>
        <v>72.77590090090091</v>
      </c>
      <c r="G34" s="23">
        <f t="shared" si="18"/>
        <v>65.51724137931035</v>
      </c>
      <c r="H34" s="23">
        <f t="shared" si="18"/>
        <v>97.11934156378601</v>
      </c>
      <c r="I34" s="23">
        <f t="shared" si="18"/>
        <v>149.8360655737705</v>
      </c>
      <c r="J34" s="23">
        <f t="shared" si="18"/>
        <v>12.307692307692307</v>
      </c>
      <c r="K34" s="24">
        <f t="shared" si="18"/>
        <v>110.11673151750973</v>
      </c>
      <c r="M34" s="16">
        <f aca="true" t="shared" si="19" ref="M34:M40">B10/B9*100</f>
        <v>66.12555868047843</v>
      </c>
      <c r="N34" s="16">
        <f aca="true" t="shared" si="20" ref="N34:N40">C10/C9*100</f>
        <v>64.13486514512171</v>
      </c>
      <c r="O34" s="16">
        <f aca="true" t="shared" si="21" ref="O34:O40">D10/D9*100</f>
        <v>99.12383416719209</v>
      </c>
      <c r="P34" s="16">
        <f aca="true" t="shared" si="22" ref="P34:P40">E10/E9*100</f>
        <v>8.304237168911229</v>
      </c>
      <c r="Q34" s="16">
        <f aca="true" t="shared" si="23" ref="Q34:Q40">F10/F9*100</f>
        <v>72.77590090090091</v>
      </c>
      <c r="R34" s="16">
        <f aca="true" t="shared" si="24" ref="R34:R40">G10/G9*100</f>
        <v>65.51724137931035</v>
      </c>
      <c r="S34" s="16">
        <f aca="true" t="shared" si="25" ref="S34:S40">H10/H9*100</f>
        <v>96.98952481448838</v>
      </c>
      <c r="T34" s="16">
        <f aca="true" t="shared" si="26" ref="T34:T40">I10/I9*100</f>
        <v>149.90245246344568</v>
      </c>
      <c r="U34" s="16">
        <f aca="true" t="shared" si="27" ref="U34:U40">J10/J9*100</f>
        <v>12.558286590874278</v>
      </c>
      <c r="V34" s="16">
        <f aca="true" t="shared" si="28" ref="V34:V40">K10/K9*100</f>
        <v>110.05714333932089</v>
      </c>
    </row>
    <row r="35" spans="1:22" ht="12.75">
      <c r="A35" s="8" t="s">
        <v>13</v>
      </c>
      <c r="B35" s="23">
        <f t="shared" si="15"/>
        <v>108.45048098151173</v>
      </c>
      <c r="C35" s="23">
        <f aca="true" t="shared" si="29" ref="C35:K35">C23/C22*100</f>
        <v>121.86399436511495</v>
      </c>
      <c r="D35" s="23">
        <f t="shared" si="29"/>
        <v>91.80276407854412</v>
      </c>
      <c r="E35" s="23">
        <f t="shared" si="29"/>
        <v>75.41968273525336</v>
      </c>
      <c r="F35" s="23">
        <f t="shared" si="29"/>
        <v>127.01660775028346</v>
      </c>
      <c r="G35" s="23">
        <f t="shared" si="29"/>
        <v>108.18713450292397</v>
      </c>
      <c r="H35" s="23">
        <f t="shared" si="29"/>
        <v>112.28813559322033</v>
      </c>
      <c r="I35" s="23">
        <f t="shared" si="29"/>
        <v>84.68271334792122</v>
      </c>
      <c r="J35" s="23">
        <f t="shared" si="29"/>
        <v>70.83333333333334</v>
      </c>
      <c r="K35" s="24">
        <f t="shared" si="29"/>
        <v>116.96113074204948</v>
      </c>
      <c r="M35" s="16">
        <f t="shared" si="19"/>
        <v>108.45048098151173</v>
      </c>
      <c r="N35" s="16">
        <f t="shared" si="20"/>
        <v>121.86399436511495</v>
      </c>
      <c r="O35" s="16">
        <f t="shared" si="21"/>
        <v>91.8027640785441</v>
      </c>
      <c r="P35" s="16">
        <f t="shared" si="22"/>
        <v>75.41968273525335</v>
      </c>
      <c r="Q35" s="16">
        <f t="shared" si="23"/>
        <v>127.01660775028347</v>
      </c>
      <c r="R35" s="16">
        <f t="shared" si="24"/>
        <v>108.18713450292397</v>
      </c>
      <c r="S35" s="16">
        <f t="shared" si="25"/>
        <v>112.36833000850397</v>
      </c>
      <c r="T35" s="16">
        <f t="shared" si="26"/>
        <v>84.64947619199063</v>
      </c>
      <c r="U35" s="16">
        <f t="shared" si="27"/>
        <v>69.5429674932568</v>
      </c>
      <c r="V35" s="16">
        <f t="shared" si="28"/>
        <v>117.11945083206854</v>
      </c>
    </row>
    <row r="36" spans="1:22" ht="12.75">
      <c r="A36" s="8" t="s">
        <v>14</v>
      </c>
      <c r="B36" s="23">
        <f t="shared" si="15"/>
        <v>18.893346927838923</v>
      </c>
      <c r="C36" s="23">
        <f aca="true" t="shared" si="30" ref="C36:K36">C24/C23*100</f>
        <v>11.878990095368204</v>
      </c>
      <c r="D36" s="23">
        <f t="shared" si="30"/>
        <v>3.3168361378565643</v>
      </c>
      <c r="E36" s="23">
        <f t="shared" si="30"/>
        <v>57.096181335511545</v>
      </c>
      <c r="F36" s="23">
        <f t="shared" si="30"/>
        <v>40.716041084668866</v>
      </c>
      <c r="G36" s="23">
        <f t="shared" si="30"/>
        <v>18.91891891891892</v>
      </c>
      <c r="H36" s="23">
        <f t="shared" si="30"/>
        <v>63.0188679245283</v>
      </c>
      <c r="I36" s="23">
        <f t="shared" si="30"/>
        <v>17.571059431524546</v>
      </c>
      <c r="J36" s="23">
        <f t="shared" si="30"/>
        <v>300</v>
      </c>
      <c r="K36" s="24">
        <f t="shared" si="30"/>
        <v>215.70996978851963</v>
      </c>
      <c r="M36" s="16">
        <f t="shared" si="19"/>
        <v>18.893346927838923</v>
      </c>
      <c r="N36" s="16">
        <f t="shared" si="20"/>
        <v>11.878990095368206</v>
      </c>
      <c r="O36" s="16">
        <f t="shared" si="21"/>
        <v>3.3168361378565643</v>
      </c>
      <c r="P36" s="16">
        <f t="shared" si="22"/>
        <v>57.096181335511545</v>
      </c>
      <c r="Q36" s="16">
        <f t="shared" si="23"/>
        <v>40.716041084668866</v>
      </c>
      <c r="R36" s="16">
        <f t="shared" si="24"/>
        <v>18.91891891891892</v>
      </c>
      <c r="S36" s="16">
        <f t="shared" si="25"/>
        <v>62.873931975836314</v>
      </c>
      <c r="T36" s="16">
        <f t="shared" si="26"/>
        <v>17.55557737083248</v>
      </c>
      <c r="U36" s="16">
        <f t="shared" si="27"/>
        <v>302.2025772012982</v>
      </c>
      <c r="V36" s="16">
        <f t="shared" si="28"/>
        <v>215.50464954769174</v>
      </c>
    </row>
    <row r="37" spans="1:22" ht="12.75">
      <c r="A37" s="8" t="s">
        <v>15</v>
      </c>
      <c r="B37" s="23">
        <f t="shared" si="15"/>
        <v>287.57505433381226</v>
      </c>
      <c r="C37" s="23">
        <f aca="true" t="shared" si="31" ref="C37:K37">C25/C24*100</f>
        <v>381.56585204025214</v>
      </c>
      <c r="D37" s="23">
        <f t="shared" si="31"/>
        <v>55.453065653825284</v>
      </c>
      <c r="E37" s="23">
        <f t="shared" si="31"/>
        <v>1178.3619456366234</v>
      </c>
      <c r="F37" s="23">
        <f t="shared" si="31"/>
        <v>223.47752069952796</v>
      </c>
      <c r="G37" s="23">
        <f t="shared" si="31"/>
        <v>288.5714285714285</v>
      </c>
      <c r="H37" s="23">
        <f t="shared" si="31"/>
        <v>132.3353293413174</v>
      </c>
      <c r="I37" s="23">
        <f t="shared" si="31"/>
        <v>19.117647058823533</v>
      </c>
      <c r="J37" s="23">
        <f t="shared" si="31"/>
        <v>413.72549019607845</v>
      </c>
      <c r="K37" s="24">
        <f t="shared" si="31"/>
        <v>77.73109243697478</v>
      </c>
      <c r="M37" s="16">
        <f t="shared" si="19"/>
        <v>287.5750543338122</v>
      </c>
      <c r="N37" s="16">
        <f t="shared" si="20"/>
        <v>381.5658520402521</v>
      </c>
      <c r="O37" s="16">
        <f t="shared" si="21"/>
        <v>55.453065653825284</v>
      </c>
      <c r="P37" s="16">
        <f>E13/E12*100</f>
        <v>1178.3619456366237</v>
      </c>
      <c r="Q37" s="16">
        <f t="shared" si="23"/>
        <v>223.47752069952796</v>
      </c>
      <c r="R37" s="16">
        <f t="shared" si="24"/>
        <v>288.5714285714285</v>
      </c>
      <c r="S37" s="16">
        <f t="shared" si="25"/>
        <v>132.68391895958297</v>
      </c>
      <c r="T37" s="16">
        <f t="shared" si="26"/>
        <v>19.282988846958997</v>
      </c>
      <c r="U37" s="16">
        <f t="shared" si="27"/>
        <v>409.75805372492476</v>
      </c>
      <c r="V37" s="16">
        <f t="shared" si="28"/>
        <v>77.71102442012203</v>
      </c>
    </row>
    <row r="38" spans="1:22" ht="12.75">
      <c r="A38" s="8">
        <v>2001</v>
      </c>
      <c r="B38" s="23">
        <f t="shared" si="15"/>
        <v>92.81331659578828</v>
      </c>
      <c r="C38" s="23">
        <f aca="true" t="shared" si="32" ref="C38:K38">C26/C25*100</f>
        <v>83.23431386755543</v>
      </c>
      <c r="D38" s="23">
        <f t="shared" si="32"/>
        <v>189.57925636007826</v>
      </c>
      <c r="E38" s="23">
        <f t="shared" si="32"/>
        <v>89.9930190912678</v>
      </c>
      <c r="F38" s="23">
        <f t="shared" si="32"/>
        <v>95.41782086795936</v>
      </c>
      <c r="G38" s="23">
        <f t="shared" si="32"/>
        <v>93.3993399339934</v>
      </c>
      <c r="H38" s="23">
        <f t="shared" si="32"/>
        <v>89.59276018099547</v>
      </c>
      <c r="I38" s="23">
        <f t="shared" si="32"/>
        <v>207.6923076923077</v>
      </c>
      <c r="J38" s="23">
        <f t="shared" si="32"/>
        <v>97.15639810426539</v>
      </c>
      <c r="K38" s="24">
        <f t="shared" si="32"/>
        <v>102.7027027027027</v>
      </c>
      <c r="M38" s="16">
        <f t="shared" si="19"/>
        <v>18.562663319157657</v>
      </c>
      <c r="N38" s="16">
        <f t="shared" si="20"/>
        <v>16.646862773511085</v>
      </c>
      <c r="O38" s="16">
        <f t="shared" si="21"/>
        <v>37.91585127201566</v>
      </c>
      <c r="P38" s="16">
        <f t="shared" si="22"/>
        <v>17.99860381825356</v>
      </c>
      <c r="Q38" s="16">
        <f t="shared" si="23"/>
        <v>19.083564173591874</v>
      </c>
      <c r="R38" s="16">
        <f t="shared" si="24"/>
        <v>93.3993399339934</v>
      </c>
      <c r="S38" s="16">
        <f t="shared" si="25"/>
        <v>89.67927978487135</v>
      </c>
      <c r="T38" s="16">
        <f t="shared" si="26"/>
        <v>204.25868109607137</v>
      </c>
      <c r="U38" s="16">
        <f t="shared" si="27"/>
        <v>96.96132235333947</v>
      </c>
      <c r="V38" s="16">
        <f t="shared" si="28"/>
        <v>102.80617519952871</v>
      </c>
    </row>
    <row r="39" spans="1:22" ht="12.75">
      <c r="A39" s="8">
        <v>2002</v>
      </c>
      <c r="B39" s="23">
        <f aca="true" t="shared" si="33" ref="B39:K39">B27/B26*100</f>
        <v>115.95072973812235</v>
      </c>
      <c r="C39" s="23">
        <f t="shared" si="33"/>
        <v>136.21169916434542</v>
      </c>
      <c r="D39" s="23">
        <f t="shared" si="33"/>
        <v>165.5483870967742</v>
      </c>
      <c r="E39" s="23">
        <f t="shared" si="33"/>
        <v>122.0910623946037</v>
      </c>
      <c r="F39" s="23">
        <f t="shared" si="33"/>
        <v>104.38490383452279</v>
      </c>
      <c r="G39" s="23">
        <f t="shared" si="33"/>
        <v>116.25441696113074</v>
      </c>
      <c r="H39" s="23">
        <f t="shared" si="33"/>
        <v>117.67676767676767</v>
      </c>
      <c r="I39" s="23">
        <f t="shared" si="33"/>
        <v>140.74074074074073</v>
      </c>
      <c r="J39" s="23">
        <f t="shared" si="33"/>
        <v>104.8780487804878</v>
      </c>
      <c r="K39" s="24">
        <f t="shared" si="33"/>
        <v>90.17543859649123</v>
      </c>
      <c r="M39" s="16">
        <f t="shared" si="19"/>
        <v>115.95072973812235</v>
      </c>
      <c r="N39" s="16">
        <f t="shared" si="20"/>
        <v>136.21169916434542</v>
      </c>
      <c r="O39" s="16">
        <f t="shared" si="21"/>
        <v>165.5483870967742</v>
      </c>
      <c r="P39" s="16">
        <f t="shared" si="22"/>
        <v>122.0910623946037</v>
      </c>
      <c r="Q39" s="16">
        <f t="shared" si="23"/>
        <v>104.38490383452279</v>
      </c>
      <c r="R39" s="16">
        <f t="shared" si="24"/>
        <v>116.25441696113074</v>
      </c>
      <c r="S39" s="16">
        <f t="shared" si="25"/>
        <v>117.4737748283111</v>
      </c>
      <c r="T39" s="16">
        <f t="shared" si="26"/>
        <v>142.7747694824081</v>
      </c>
      <c r="U39" s="16">
        <f t="shared" si="27"/>
        <v>105.29563951028982</v>
      </c>
      <c r="V39" s="16">
        <f t="shared" si="28"/>
        <v>90.02522370517094</v>
      </c>
    </row>
    <row r="40" spans="1:22" ht="12.75">
      <c r="A40" s="8">
        <v>2003</v>
      </c>
      <c r="B40" s="23">
        <f aca="true" t="shared" si="34" ref="B40:K41">B28/B27*100</f>
        <v>108.59965482354342</v>
      </c>
      <c r="C40" s="23">
        <f t="shared" si="34"/>
        <v>87.65337423312883</v>
      </c>
      <c r="D40" s="23">
        <f t="shared" si="34"/>
        <v>104.36477007014808</v>
      </c>
      <c r="E40" s="23">
        <f t="shared" si="34"/>
        <v>103.42541436464087</v>
      </c>
      <c r="F40" s="23">
        <f t="shared" si="34"/>
        <v>120.63850744539081</v>
      </c>
      <c r="G40" s="23">
        <f t="shared" si="34"/>
        <v>108.8145896656535</v>
      </c>
      <c r="H40" s="23">
        <f t="shared" si="34"/>
        <v>80.64849954748406</v>
      </c>
      <c r="I40" s="23">
        <f t="shared" si="34"/>
        <v>96.54987424721384</v>
      </c>
      <c r="J40" s="23">
        <f t="shared" si="34"/>
        <v>95.42938123833896</v>
      </c>
      <c r="K40" s="24">
        <f t="shared" si="34"/>
        <v>110.99238848412789</v>
      </c>
      <c r="M40" s="16">
        <f t="shared" si="19"/>
        <v>108.59965482354342</v>
      </c>
      <c r="N40" s="16">
        <f t="shared" si="20"/>
        <v>87.65337423312883</v>
      </c>
      <c r="O40" s="16">
        <f t="shared" si="21"/>
        <v>104.36477007014808</v>
      </c>
      <c r="P40" s="16">
        <f t="shared" si="22"/>
        <v>103.42541436464087</v>
      </c>
      <c r="Q40" s="16">
        <f t="shared" si="23"/>
        <v>120.63850744539081</v>
      </c>
      <c r="R40" s="16">
        <f t="shared" si="24"/>
        <v>108.8145896656535</v>
      </c>
      <c r="S40" s="16">
        <f t="shared" si="25"/>
        <v>80.71238750763173</v>
      </c>
      <c r="T40" s="16">
        <f t="shared" si="26"/>
        <v>96.10046205001635</v>
      </c>
      <c r="U40" s="16">
        <f t="shared" si="27"/>
        <v>95.23549087949698</v>
      </c>
      <c r="V40" s="16">
        <f t="shared" si="28"/>
        <v>111.08553488628353</v>
      </c>
    </row>
    <row r="41" spans="1:22" ht="12.75">
      <c r="A41" s="8">
        <v>2004</v>
      </c>
      <c r="B41" s="23">
        <f t="shared" si="34"/>
        <v>106.96240683910565</v>
      </c>
      <c r="C41" s="23">
        <f t="shared" si="34"/>
        <v>65.96675415573053</v>
      </c>
      <c r="D41" s="23">
        <f t="shared" si="34"/>
        <v>43.3159073935773</v>
      </c>
      <c r="E41" s="23">
        <f t="shared" si="34"/>
        <v>172.93002136752136</v>
      </c>
      <c r="F41" s="23">
        <f t="shared" si="34"/>
        <v>100.78286345516545</v>
      </c>
      <c r="G41" s="23">
        <f t="shared" si="34"/>
        <v>106.70391061452513</v>
      </c>
      <c r="H41" s="23">
        <f t="shared" si="34"/>
        <v>61.67284011751778</v>
      </c>
      <c r="I41" s="23">
        <f t="shared" si="34"/>
        <v>40.4963843593513</v>
      </c>
      <c r="J41" s="23">
        <f t="shared" si="34"/>
        <v>161.67364448674488</v>
      </c>
      <c r="K41" s="24">
        <f t="shared" si="34"/>
        <v>94.22269602325277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11" ht="13.5" thickBot="1">
      <c r="A42" s="13" t="s">
        <v>16</v>
      </c>
      <c r="B42" s="25" t="s">
        <v>19</v>
      </c>
      <c r="C42" s="25" t="s">
        <v>19</v>
      </c>
      <c r="D42" s="25" t="s">
        <v>19</v>
      </c>
      <c r="E42" s="25" t="s">
        <v>19</v>
      </c>
      <c r="F42" s="25" t="s">
        <v>19</v>
      </c>
      <c r="G42" s="25" t="s">
        <v>19</v>
      </c>
      <c r="H42" s="25" t="s">
        <v>19</v>
      </c>
      <c r="I42" s="25" t="s">
        <v>19</v>
      </c>
      <c r="J42" s="25" t="s">
        <v>19</v>
      </c>
      <c r="K42" s="26" t="s">
        <v>19</v>
      </c>
    </row>
    <row r="43" ht="4.5" customHeight="1"/>
    <row r="44" ht="11.25" customHeight="1">
      <c r="A44" s="28" t="s">
        <v>24</v>
      </c>
    </row>
    <row r="45" ht="11.25" customHeight="1">
      <c r="A45" s="29" t="s">
        <v>25</v>
      </c>
    </row>
    <row r="46" ht="11.25" customHeight="1">
      <c r="A46" s="30" t="s">
        <v>27</v>
      </c>
    </row>
    <row r="47" ht="11.25" customHeight="1">
      <c r="A47" s="29" t="s">
        <v>26</v>
      </c>
    </row>
    <row r="48" ht="11.25" customHeight="1">
      <c r="A48" s="30" t="s">
        <v>28</v>
      </c>
    </row>
  </sheetData>
  <mergeCells count="9">
    <mergeCell ref="A7:K7"/>
    <mergeCell ref="A19:K19"/>
    <mergeCell ref="A31:K31"/>
    <mergeCell ref="A4:A6"/>
    <mergeCell ref="B4:K4"/>
    <mergeCell ref="B5:B6"/>
    <mergeCell ref="C5:F5"/>
    <mergeCell ref="G5:G6"/>
    <mergeCell ref="H5:K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cp:lastPrinted>2004-09-30T09:25:48Z</cp:lastPrinted>
  <dcterms:created xsi:type="dcterms:W3CDTF">2004-07-26T14:53:15Z</dcterms:created>
  <dcterms:modified xsi:type="dcterms:W3CDTF">2005-09-19T08:20:29Z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627036608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