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pvhome\home$\cahova\Plocha\"/>
    </mc:Choice>
  </mc:AlternateContent>
  <xr:revisionPtr revIDLastSave="0" documentId="8_{BE074738-C955-4DAE-8F7C-D735EFBBEFDB}" xr6:coauthVersionLast="47" xr6:coauthVersionMax="47" xr10:uidLastSave="{00000000-0000-0000-0000-000000000000}"/>
  <bookViews>
    <workbookView xWindow="-120" yWindow="-120" windowWidth="29040" windowHeight="15840" xr2:uid="{00000000-000D-0000-FFFF-FFFF00000000}"/>
  </bookViews>
  <sheets>
    <sheet name="podnik v obtížíc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G54" i="1" l="1"/>
  <c r="H28" i="1" s="1"/>
  <c r="G20" i="1" l="1"/>
  <c r="H20" i="1"/>
  <c r="C19" i="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<sst xmlns="http://schemas.openxmlformats.org/spreadsheetml/2006/main" count="77" uniqueCount="67">
  <si>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ano</t>
  </si>
  <si>
    <t>ne</t>
  </si>
  <si>
    <t>Právní forma</t>
  </si>
  <si>
    <t>jiná</t>
  </si>
  <si>
    <t>Úpadkové řízení</t>
  </si>
  <si>
    <t>bod c)</t>
  </si>
  <si>
    <t>bod d)</t>
  </si>
  <si>
    <t>Podpora na záchranu</t>
  </si>
  <si>
    <t>větší než VK</t>
  </si>
  <si>
    <t>větší než 7,5</t>
  </si>
  <si>
    <t>menší než 1</t>
  </si>
  <si>
    <t>a)</t>
  </si>
  <si>
    <t>b)</t>
  </si>
  <si>
    <t>e1)</t>
  </si>
  <si>
    <t>e2)</t>
  </si>
  <si>
    <t>akt. rok</t>
  </si>
  <si>
    <t>min. rok</t>
  </si>
  <si>
    <t xml:space="preserve">Dle nařízení Komise (EU) č. 651/2014 </t>
  </si>
  <si>
    <t>o podnik v obtížích.</t>
  </si>
  <si>
    <t>Je žadatel MSP?</t>
  </si>
  <si>
    <t>a) sro a zároveň velká nebo malá starší 3. let</t>
  </si>
  <si>
    <t>b) vos nebo ks a zároveň velká nebo malá starší 3. let</t>
  </si>
  <si>
    <t>c) pro všechny</t>
  </si>
  <si>
    <t>d) pro všechny</t>
  </si>
  <si>
    <t>e1) velká, kde za poslední 2 roky</t>
  </si>
  <si>
    <t>e2) velká, kde za poslední 2 roky</t>
  </si>
  <si>
    <t>c)</t>
  </si>
  <si>
    <t>d)</t>
  </si>
  <si>
    <t>Název společnosti</t>
  </si>
  <si>
    <t>IČO</t>
  </si>
  <si>
    <t>Datum vzniku a zápisu (podle OR)</t>
  </si>
  <si>
    <t>ve formátu DD.MM.RRRR</t>
  </si>
  <si>
    <t>Čestně prohlašuji, že veškeré vyplněné údaje odpovídají skutečnosti a jsou v souladu s finančními výkazy žadatele.</t>
  </si>
  <si>
    <t>Provádění neoprávněných zásahů v dokumentu a zkreslení údajů pro účely hodnocení podniku v obtížích může být posouzeno podle § 212 odst. 1 zákona č. 40/2009 Sb., trestní zákon jako dotační podvod.</t>
  </si>
  <si>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</si>
  <si>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</si>
  <si>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</si>
  <si>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</si>
  <si>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</si>
  <si>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Doba existence (ve dnech)</t>
  </si>
  <si>
    <t>vyplňte v tis Kč</t>
  </si>
  <si>
    <t>a.s.</t>
  </si>
  <si>
    <t>s.r.o.</t>
  </si>
  <si>
    <t>v.o.s.</t>
  </si>
  <si>
    <t>k.s.</t>
  </si>
  <si>
    <t>Poslední uzavřený rok:</t>
  </si>
  <si>
    <t>Rozklikněte:</t>
  </si>
  <si>
    <t>Splnění podmínek jednotlivých bodů:</t>
  </si>
  <si>
    <t xml:space="preserve">červená </t>
  </si>
  <si>
    <t xml:space="preserve">zelená </t>
  </si>
  <si>
    <t>žadatel splňuje podmínku podniku v obtížích</t>
  </si>
  <si>
    <t>žadatel nesplňuje podmínku podniku v obtížích</t>
  </si>
  <si>
    <t>e)</t>
  </si>
  <si>
    <t>Rozvaha</t>
  </si>
  <si>
    <t>VZZ</t>
  </si>
  <si>
    <t>Vlastní kapitál  (A.)</t>
  </si>
  <si>
    <t>Základní kapitál  (A. I.)</t>
  </si>
  <si>
    <t>Ážio  (A. II. 1)</t>
  </si>
  <si>
    <t>Výsledek hospodaření minulých let  (A. IV.)</t>
  </si>
  <si>
    <t>Cizí zdroje  (B. + C.)</t>
  </si>
  <si>
    <t>Nákladové úroky a podobné náklady  (J.)</t>
  </si>
  <si>
    <t>Výsledek hospodaření před zdaněním</t>
  </si>
  <si>
    <t>Výsledek hospodaření za účetní období</t>
  </si>
  <si>
    <t>Úpravy hodnot dl. hm. a nehm. majetku (E.1.)</t>
  </si>
  <si>
    <t>Poznámka:</t>
  </si>
  <si>
    <t>Čestně prohlašuji, že jsou vyplněné údaje za poslední dvě zdaňovací období, tedy za období, za které bylo podáno daňové přiznání na FÚ.</t>
  </si>
  <si>
    <t xml:space="preserve">Tento formulář je určen pro orientační posouzení statusu tzv. podniku v obtížích konkrétního žadatele. Formulář je určen pouze pro účely posouzení Poskytovatelem dotace (MPO). Žadatel je povinen vyplnit údaje dle skutečnosti a nese plnou odpovědnost za správnost uvedených údajů a správné určení statusu podniku v obtížích.
MPO nenese odpovědnost za případné chyby ve formuláři.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</si>
</sst>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Fill="1"/>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pplyProtection="1">
      <alignment horizontal="center"/>
    </xf>
    <xf numFmtId="0" fontId="7" fillId="0" borderId="0" xfId="0" applyFont="1" applyFill="1" applyBorder="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0" xfId="0" applyBorder="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10" fillId="0" borderId="0" xfId="0" applyFont="1" applyBorder="1"/>
    <xf numFmtId="0" fontId="12" fillId="0" borderId="0" xfId="0" applyFont="1" applyBorder="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xf numFmtId="0" fontId="10" fillId="0" borderId="0" xfId="0" applyFont="1" applyFill="1" applyBorder="1"/>
    <xf numFmtId="0" fontId="10" fillId="0" borderId="0" xfId="0" applyFont="1" applyBorder="1" applyAlignment="1">
      <alignment horizontal="right"/>
    </xf>
    <xf numFmtId="0" fontId="10" fillId="2" borderId="0" xfId="0" applyFont="1" applyFill="1" applyBorder="1"/>
    <xf numFmtId="0" fontId="10" fillId="0" borderId="0" xfId="0" applyFont="1" applyAlignment="1">
      <alignment horizontal="center"/>
    </xf>
    <xf numFmtId="0" fontId="10" fillId="0" borderId="0" xfId="0" applyFont="1" applyFill="1" applyAlignment="1">
      <alignment horizontal="center"/>
    </xf>
    <xf numFmtId="14" fontId="10" fillId="0" borderId="0" xfId="0" applyNumberFormat="1" applyFont="1"/>
    <xf numFmtId="0" fontId="0" fillId="3" borderId="1" xfId="0" applyFill="1" applyBorder="1" applyAlignment="1" applyProtection="1">
      <alignment horizontal="center"/>
      <protection locked="0"/>
    </xf>
    <xf numFmtId="0" fontId="10" fillId="0" borderId="0" xfId="0" applyFont="1" applyFill="1" applyBorder="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xdr:col>
      <xdr:colOff>2533650</xdr:colOff>
      <xdr:row>1</xdr:row>
      <xdr:rowOff>840521</xdr:rowOff>
    </xdr:to>
    <xdr:pic>
      <xdr:nvPicPr>
        <xdr:cNvPr id="5" name="Obrázek 26">
          <a:extLst>
            <a:ext uri="{FF2B5EF4-FFF2-40B4-BE49-F238E27FC236}">
              <a16:creationId xmlns:a16="http://schemas.microsoft.com/office/drawing/2014/main" id="{B96D218F-361C-4646-BF8E-13BE4994E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4"/>
          <a:ext cx="2514600" cy="678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361949</xdr:colOff>
      <xdr:row>1</xdr:row>
      <xdr:rowOff>200024</xdr:rowOff>
    </xdr:from>
    <xdr:to>
      <xdr:col>4</xdr:col>
      <xdr:colOff>111126</xdr:colOff>
      <xdr:row>1</xdr:row>
      <xdr:rowOff>800099</xdr:rowOff>
    </xdr:to>
    <xdr:pic>
      <xdr:nvPicPr>
        <xdr:cNvPr id="7" name="Obrázek 3">
          <a:extLst>
            <a:ext uri="{FF2B5EF4-FFF2-40B4-BE49-F238E27FC236}">
              <a16:creationId xmlns:a16="http://schemas.microsoft.com/office/drawing/2014/main" id="{5E4D466B-550A-4F4D-B32D-DDB73FB92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5224" y="657224"/>
          <a:ext cx="142557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1</xdr:row>
      <xdr:rowOff>152400</xdr:rowOff>
    </xdr:from>
    <xdr:to>
      <xdr:col>6</xdr:col>
      <xdr:colOff>714375</xdr:colOff>
      <xdr:row>1</xdr:row>
      <xdr:rowOff>826141</xdr:rowOff>
    </xdr:to>
    <xdr:pic>
      <xdr:nvPicPr>
        <xdr:cNvPr id="8" name="Obrázek 7">
          <a:extLst>
            <a:ext uri="{FF2B5EF4-FFF2-40B4-BE49-F238E27FC236}">
              <a16:creationId xmlns:a16="http://schemas.microsoft.com/office/drawing/2014/main" id="{24C0F9C8-1637-4EAF-9CFE-069FB3E1A8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609600"/>
          <a:ext cx="1266825" cy="67374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A10" workbookViewId="0">
      <selection activeCell="C28" sqref="C28"/>
    </sheetView>
  </sheetViews>
  <sheetFormatPr defaultRowHeight="15" x14ac:dyDescent="0.25"/>
  <cols>
    <col min="1" max="1" width="9.140625" style="9"/>
    <col min="2" max="2" width="41" customWidth="1"/>
    <col min="3" max="4" width="12.5703125" customWidth="1"/>
    <col min="6" max="6" width="9.85546875" customWidth="1"/>
    <col min="7" max="7" width="10.85546875" customWidth="1"/>
    <col min="8" max="8" width="12.140625" customWidth="1"/>
    <col min="9" max="9" width="10.28515625" customWidth="1"/>
  </cols>
  <sheetData>
    <row r="1" spans="2:11" s="9" customFormat="1" ht="36" customHeight="1" x14ac:dyDescent="0.45">
      <c r="B1" s="10" t="s">
        <v>34</v>
      </c>
    </row>
    <row r="2" spans="2:11" ht="84" customHeight="1" x14ac:dyDescent="0.25"/>
    <row r="3" spans="2:11" s="9" customFormat="1" ht="118.5" customHeight="1" x14ac:dyDescent="0.25">
      <c r="B3" s="41" t="s">
        <v>35</v>
      </c>
      <c r="C3" s="42"/>
      <c r="D3" s="42"/>
      <c r="E3" s="42"/>
      <c r="F3" s="42"/>
      <c r="G3" s="42"/>
      <c r="H3" s="42"/>
      <c r="I3" s="42"/>
    </row>
    <row r="4" spans="2:11" s="9" customFormat="1" ht="90.75" customHeight="1" x14ac:dyDescent="0.25">
      <c r="B4" s="41" t="s">
        <v>36</v>
      </c>
      <c r="C4" s="42"/>
      <c r="D4" s="42"/>
      <c r="E4" s="42"/>
      <c r="F4" s="42"/>
      <c r="G4" s="42"/>
      <c r="H4" s="42"/>
      <c r="I4" s="42"/>
    </row>
    <row r="5" spans="2:11" s="9" customFormat="1" ht="52.5" customHeight="1" x14ac:dyDescent="0.25">
      <c r="B5" s="41" t="s">
        <v>37</v>
      </c>
      <c r="C5" s="42"/>
      <c r="D5" s="42"/>
      <c r="E5" s="42"/>
      <c r="F5" s="42"/>
      <c r="G5" s="42"/>
      <c r="H5" s="42"/>
      <c r="I5" s="42"/>
    </row>
    <row r="6" spans="2:11" s="9" customFormat="1" ht="81" customHeight="1" x14ac:dyDescent="0.25">
      <c r="B6" s="41" t="s">
        <v>38</v>
      </c>
      <c r="C6" s="42"/>
      <c r="D6" s="42"/>
      <c r="E6" s="42"/>
      <c r="F6" s="42"/>
      <c r="G6" s="42"/>
      <c r="H6" s="42"/>
      <c r="I6" s="42"/>
    </row>
    <row r="8" spans="2:11" x14ac:dyDescent="0.25">
      <c r="B8" s="8" t="s">
        <v>32</v>
      </c>
    </row>
    <row r="9" spans="2:11" x14ac:dyDescent="0.25">
      <c r="B9" s="8" t="s">
        <v>65</v>
      </c>
    </row>
    <row r="10" spans="2:11" x14ac:dyDescent="0.25">
      <c r="B10" s="8" t="s">
        <v>33</v>
      </c>
    </row>
    <row r="12" spans="2:11" x14ac:dyDescent="0.25">
      <c r="B12" s="4" t="s">
        <v>28</v>
      </c>
      <c r="C12" s="44"/>
      <c r="D12" s="45"/>
      <c r="E12" s="46"/>
    </row>
    <row r="13" spans="2:11" x14ac:dyDescent="0.25">
      <c r="B13" s="4" t="s">
        <v>29</v>
      </c>
      <c r="C13" s="30"/>
      <c r="F13" s="38">
        <f ca="1">TODAY()</f>
        <v>45411</v>
      </c>
      <c r="I13" s="15"/>
    </row>
    <row r="14" spans="2:11" x14ac:dyDescent="0.25">
      <c r="B14" s="4" t="s">
        <v>30</v>
      </c>
      <c r="C14" s="31"/>
      <c r="D14" s="16" t="s">
        <v>31</v>
      </c>
    </row>
    <row r="16" spans="2:11" x14ac:dyDescent="0.25">
      <c r="F16" s="32"/>
      <c r="G16" s="32"/>
      <c r="H16" s="32"/>
      <c r="I16" s="32"/>
      <c r="J16" s="32"/>
      <c r="K16" s="32"/>
    </row>
    <row r="17" spans="1:16" x14ac:dyDescent="0.25">
      <c r="C17" s="14" t="s">
        <v>46</v>
      </c>
      <c r="F17" s="32"/>
      <c r="G17" s="36" t="s">
        <v>16</v>
      </c>
      <c r="H17" s="36" t="s">
        <v>15</v>
      </c>
      <c r="I17" s="32"/>
      <c r="J17" s="32"/>
      <c r="K17" s="32"/>
    </row>
    <row r="18" spans="1:16" x14ac:dyDescent="0.25">
      <c r="B18" s="4" t="s">
        <v>19</v>
      </c>
      <c r="C18" s="6"/>
      <c r="F18" s="32" t="s">
        <v>11</v>
      </c>
      <c r="G18" s="36"/>
      <c r="H18" s="36">
        <f ca="1">IF(OR(C20="v.o.s.",C20="k.s."),D26-1,IF(AND(C18="ano",C19&lt;=1095),D26-1,IF(D26&lt;0,D26+1,0.5*(D27+D28))))</f>
        <v>0</v>
      </c>
      <c r="I18" s="32"/>
      <c r="J18" s="32" t="s">
        <v>8</v>
      </c>
      <c r="K18" s="32"/>
    </row>
    <row r="19" spans="1:16" x14ac:dyDescent="0.25">
      <c r="B19" s="4" t="s">
        <v>39</v>
      </c>
      <c r="C19" s="11">
        <f ca="1">F13-C14</f>
        <v>45411</v>
      </c>
      <c r="F19" s="32" t="s">
        <v>12</v>
      </c>
      <c r="G19" s="36"/>
      <c r="H19" s="36">
        <f ca="1">IF(OR(C20="jiná",C20="s.r.o.",C20="a.s."),D26-1,IF(AND(C18="ano",C19&lt;=1095),D26-1,IF(D26&lt;0,D26+1,(D26-D34-D29)*0.5)))</f>
        <v>0</v>
      </c>
      <c r="I19" s="32"/>
      <c r="J19" s="32" t="s">
        <v>8</v>
      </c>
      <c r="K19" s="32"/>
    </row>
    <row r="20" spans="1:16" x14ac:dyDescent="0.25">
      <c r="B20" s="4" t="s">
        <v>2</v>
      </c>
      <c r="C20" s="6"/>
      <c r="F20" s="32" t="s">
        <v>13</v>
      </c>
      <c r="G20" s="36">
        <f>IF(C18="ano",0,IF(C26&lt;=0,100,C30/C26))</f>
        <v>100</v>
      </c>
      <c r="H20" s="36">
        <f>IF(C18="ano",0,IF(D26&lt;=0,100,D30/D26))</f>
        <v>100</v>
      </c>
      <c r="I20" s="32"/>
      <c r="J20" s="32" t="s">
        <v>9</v>
      </c>
      <c r="K20" s="32"/>
    </row>
    <row r="21" spans="1:16" x14ac:dyDescent="0.25">
      <c r="A21" s="9" t="s">
        <v>5</v>
      </c>
      <c r="B21" s="4" t="s">
        <v>4</v>
      </c>
      <c r="C21" s="6"/>
      <c r="F21" s="32" t="s">
        <v>14</v>
      </c>
      <c r="G21" s="37" t="str">
        <f>IF(C32&lt;=0,"100",IF(C18="ne",(C33+C32+C31)/C32,"100"))</f>
        <v>100</v>
      </c>
      <c r="H21" s="37" t="str">
        <f>IF(D32&lt;=0,"100",IF(C18="ne",(D33+D32+D31)/D32,"100"))</f>
        <v>100</v>
      </c>
      <c r="I21" s="32"/>
      <c r="J21" s="32" t="s">
        <v>10</v>
      </c>
      <c r="K21" s="32"/>
    </row>
    <row r="22" spans="1:16" x14ac:dyDescent="0.25">
      <c r="A22" s="9" t="s">
        <v>6</v>
      </c>
      <c r="B22" s="4" t="s">
        <v>7</v>
      </c>
      <c r="C22" s="6"/>
    </row>
    <row r="23" spans="1:16" x14ac:dyDescent="0.25">
      <c r="F23" s="17" t="s">
        <v>47</v>
      </c>
    </row>
    <row r="24" spans="1:16" x14ac:dyDescent="0.25">
      <c r="C24" s="43" t="s">
        <v>45</v>
      </c>
      <c r="D24" s="43"/>
      <c r="F24" s="8" t="s">
        <v>48</v>
      </c>
      <c r="G24" t="s">
        <v>50</v>
      </c>
      <c r="N24" s="1"/>
    </row>
    <row r="25" spans="1:16" x14ac:dyDescent="0.25">
      <c r="B25" s="12" t="s">
        <v>40</v>
      </c>
      <c r="C25" s="39">
        <v>2021</v>
      </c>
      <c r="D25" s="13">
        <v>2022</v>
      </c>
      <c r="F25" s="18" t="s">
        <v>49</v>
      </c>
      <c r="G25" t="s">
        <v>51</v>
      </c>
    </row>
    <row r="26" spans="1:16" x14ac:dyDescent="0.25">
      <c r="A26" s="29" t="s">
        <v>53</v>
      </c>
      <c r="B26" s="4" t="s">
        <v>55</v>
      </c>
      <c r="C26" s="23"/>
      <c r="D26" s="23"/>
    </row>
    <row r="27" spans="1:16" x14ac:dyDescent="0.25">
      <c r="B27" s="4" t="s">
        <v>56</v>
      </c>
      <c r="C27" s="23"/>
      <c r="D27" s="23"/>
      <c r="F27" s="7" t="s">
        <v>11</v>
      </c>
      <c r="G27" s="7" t="s">
        <v>12</v>
      </c>
      <c r="H27" s="7" t="s">
        <v>26</v>
      </c>
      <c r="I27" s="7" t="s">
        <v>27</v>
      </c>
      <c r="J27" s="7" t="s">
        <v>52</v>
      </c>
      <c r="K27" s="20"/>
      <c r="L27" s="19"/>
    </row>
    <row r="28" spans="1:16" x14ac:dyDescent="0.25">
      <c r="B28" s="4" t="s">
        <v>57</v>
      </c>
      <c r="C28" s="23"/>
      <c r="D28" s="23"/>
      <c r="F28" s="7" t="str">
        <f ca="1">IF(G50="není v obtížích","ne","ano")</f>
        <v>ne</v>
      </c>
      <c r="G28" s="7" t="str">
        <f ca="1">IF(G51="není v obtížích","ne","ano")</f>
        <v>ne</v>
      </c>
      <c r="H28" s="7" t="str">
        <f>IF(G54="není v obtížích","ne","ano")</f>
        <v>ne</v>
      </c>
      <c r="I28" s="7" t="str">
        <f>IF(G55="není v obtížích","ne","ano")</f>
        <v>ne</v>
      </c>
      <c r="J28" s="7" t="str">
        <f>IF(G56="není v obtížích","ne","ano")</f>
        <v>ne</v>
      </c>
      <c r="K28" s="20"/>
      <c r="L28" s="19"/>
    </row>
    <row r="29" spans="1:16" x14ac:dyDescent="0.25">
      <c r="B29" s="4" t="s">
        <v>58</v>
      </c>
      <c r="C29" s="23"/>
      <c r="D29" s="23"/>
    </row>
    <row r="30" spans="1:16" ht="15.75" thickBot="1" x14ac:dyDescent="0.3">
      <c r="B30" s="22" t="s">
        <v>59</v>
      </c>
      <c r="C30" s="24"/>
      <c r="D30" s="24"/>
      <c r="F30" s="3" t="s">
        <v>17</v>
      </c>
      <c r="G30" s="3"/>
      <c r="H30" s="3"/>
      <c r="I30" s="5" t="str">
        <f ca="1">IF(OR(H18&gt;D26,H19&gt;D26,AND(G20&gt;7.5,H20&gt;7.5,G21&lt;1,H21&lt;1),C21="ano",C22="ano"),"se jedná",IF(AND(C26="",H21&lt;1,H20&gt;7.5),"se jedná","se nejedná"))</f>
        <v>se nejedná</v>
      </c>
      <c r="J30" s="3" t="s">
        <v>18</v>
      </c>
      <c r="K30" s="3"/>
    </row>
    <row r="31" spans="1:16" x14ac:dyDescent="0.25">
      <c r="A31" s="29" t="s">
        <v>54</v>
      </c>
      <c r="B31" s="21" t="s">
        <v>63</v>
      </c>
      <c r="C31" s="25"/>
      <c r="D31" s="25"/>
    </row>
    <row r="32" spans="1:16" x14ac:dyDescent="0.25">
      <c r="B32" s="4" t="s">
        <v>60</v>
      </c>
      <c r="C32" s="23"/>
      <c r="D32" s="23"/>
      <c r="F32" s="28" t="s">
        <v>64</v>
      </c>
      <c r="G32" s="27"/>
      <c r="H32" s="49"/>
      <c r="I32" s="50"/>
      <c r="J32" s="50"/>
      <c r="K32" s="50"/>
      <c r="L32" s="50"/>
      <c r="M32" s="50"/>
      <c r="N32" s="50"/>
      <c r="O32" s="50"/>
      <c r="P32" s="51"/>
    </row>
    <row r="33" spans="1:18" x14ac:dyDescent="0.25">
      <c r="B33" s="4" t="s">
        <v>61</v>
      </c>
      <c r="C33" s="26"/>
      <c r="D33" s="26"/>
      <c r="H33" s="52"/>
      <c r="I33" s="53"/>
      <c r="J33" s="53"/>
      <c r="K33" s="53"/>
      <c r="L33" s="53"/>
      <c r="M33" s="53"/>
      <c r="N33" s="53"/>
      <c r="O33" s="53"/>
      <c r="P33" s="54"/>
      <c r="Q33" s="2"/>
      <c r="R33" s="2"/>
    </row>
    <row r="34" spans="1:18" x14ac:dyDescent="0.25">
      <c r="B34" s="4" t="s">
        <v>62</v>
      </c>
      <c r="C34" s="23"/>
      <c r="D34" s="26"/>
      <c r="H34" s="55"/>
      <c r="I34" s="56"/>
      <c r="J34" s="56"/>
      <c r="K34" s="56"/>
      <c r="L34" s="56"/>
      <c r="M34" s="56"/>
      <c r="N34" s="56"/>
      <c r="O34" s="56"/>
      <c r="P34" s="57"/>
    </row>
    <row r="36" spans="1:18" s="9" customFormat="1" ht="96.75" customHeight="1" x14ac:dyDescent="0.25">
      <c r="B36" s="47" t="s">
        <v>66</v>
      </c>
      <c r="C36" s="48"/>
      <c r="D36" s="48"/>
      <c r="E36" s="48"/>
      <c r="F36" s="48"/>
      <c r="G36" s="48"/>
      <c r="H36" s="48"/>
      <c r="I36" s="48"/>
    </row>
    <row r="38" spans="1:18" x14ac:dyDescent="0.25">
      <c r="A38" s="27"/>
      <c r="B38" s="27"/>
      <c r="C38" s="27"/>
      <c r="D38" s="27"/>
      <c r="E38" s="27"/>
      <c r="F38" s="27"/>
      <c r="G38" s="27"/>
      <c r="H38" s="27"/>
      <c r="I38" s="27"/>
      <c r="J38" s="27"/>
      <c r="K38" s="27"/>
      <c r="L38" s="27"/>
      <c r="M38" s="27"/>
      <c r="N38" s="27"/>
      <c r="O38" s="27"/>
      <c r="P38" s="27"/>
      <c r="Q38" s="27"/>
    </row>
    <row r="39" spans="1:18" x14ac:dyDescent="0.25">
      <c r="A39" s="27"/>
      <c r="B39" s="27"/>
      <c r="C39" s="27"/>
      <c r="D39" s="27"/>
      <c r="E39" s="27"/>
      <c r="F39" s="34"/>
      <c r="G39" s="27"/>
      <c r="H39" s="27"/>
      <c r="I39" s="27"/>
      <c r="J39" s="27"/>
      <c r="K39" s="27"/>
      <c r="L39" s="27"/>
      <c r="M39" s="27"/>
      <c r="N39" s="27"/>
      <c r="O39" s="27"/>
      <c r="P39" s="27"/>
      <c r="Q39" s="27"/>
    </row>
    <row r="40" spans="1:18" x14ac:dyDescent="0.25">
      <c r="A40" s="27"/>
      <c r="B40" s="27"/>
      <c r="C40" s="27"/>
      <c r="D40" s="27"/>
      <c r="E40" s="27"/>
      <c r="F40" s="34"/>
      <c r="G40" s="27"/>
      <c r="H40" s="27"/>
      <c r="I40" s="27"/>
      <c r="J40" s="27"/>
      <c r="K40" s="27"/>
      <c r="L40" s="27"/>
      <c r="M40" s="27"/>
      <c r="N40" s="27"/>
      <c r="O40" s="27"/>
      <c r="P40" s="27"/>
      <c r="Q40" s="27"/>
    </row>
    <row r="41" spans="1:18" x14ac:dyDescent="0.25">
      <c r="A41" s="27"/>
      <c r="B41" s="27"/>
      <c r="C41" s="27"/>
      <c r="D41" s="27"/>
      <c r="E41" s="27"/>
      <c r="F41" s="34"/>
      <c r="G41" s="27"/>
      <c r="H41" s="27"/>
      <c r="I41" s="27"/>
      <c r="J41" s="27"/>
      <c r="K41" s="27"/>
      <c r="L41" s="27"/>
      <c r="M41" s="27"/>
      <c r="N41" s="27"/>
      <c r="O41" s="27"/>
      <c r="P41" s="27"/>
      <c r="Q41" s="27"/>
    </row>
    <row r="42" spans="1:18" x14ac:dyDescent="0.25">
      <c r="A42" s="27"/>
      <c r="B42" s="27"/>
      <c r="C42" s="27"/>
      <c r="D42" s="27"/>
      <c r="E42" s="27"/>
      <c r="F42" s="34"/>
      <c r="G42" s="27"/>
      <c r="H42" s="27"/>
      <c r="I42" s="27"/>
      <c r="J42" s="27"/>
      <c r="K42" s="27"/>
      <c r="L42" s="27"/>
      <c r="M42" s="27"/>
      <c r="N42" s="27"/>
      <c r="O42" s="27"/>
      <c r="P42" s="27"/>
      <c r="Q42" s="27"/>
    </row>
    <row r="43" spans="1:18" x14ac:dyDescent="0.25">
      <c r="A43" s="34" t="s">
        <v>0</v>
      </c>
      <c r="B43" s="34" t="s">
        <v>1</v>
      </c>
      <c r="C43" s="34"/>
      <c r="D43" s="34"/>
      <c r="E43" s="34"/>
      <c r="F43" s="34"/>
      <c r="G43" s="27"/>
      <c r="H43" s="27"/>
      <c r="I43" s="27"/>
      <c r="J43" s="27"/>
      <c r="K43" s="27"/>
      <c r="L43" s="27"/>
      <c r="M43" s="27"/>
      <c r="N43" s="27"/>
      <c r="O43" s="27"/>
      <c r="P43" s="27"/>
      <c r="Q43" s="27"/>
    </row>
    <row r="44" spans="1:18" x14ac:dyDescent="0.25">
      <c r="A44" s="34" t="s">
        <v>41</v>
      </c>
      <c r="B44" s="34" t="s">
        <v>42</v>
      </c>
      <c r="C44" s="34" t="s">
        <v>43</v>
      </c>
      <c r="D44" s="34" t="s">
        <v>44</v>
      </c>
      <c r="E44" s="34" t="s">
        <v>3</v>
      </c>
      <c r="F44" s="34"/>
      <c r="G44" s="27"/>
      <c r="H44" s="27"/>
      <c r="I44" s="27"/>
      <c r="J44" s="27"/>
      <c r="K44" s="27"/>
      <c r="L44" s="27"/>
      <c r="M44" s="27"/>
      <c r="N44" s="27"/>
      <c r="O44" s="27"/>
      <c r="P44" s="27"/>
      <c r="Q44" s="27"/>
    </row>
    <row r="45" spans="1:18" x14ac:dyDescent="0.25">
      <c r="A45" s="34">
        <v>2018</v>
      </c>
      <c r="B45" s="34">
        <v>2019</v>
      </c>
      <c r="C45" s="34">
        <v>2020</v>
      </c>
      <c r="D45" s="34">
        <v>2021</v>
      </c>
      <c r="E45" s="34">
        <v>2022</v>
      </c>
      <c r="F45" s="34"/>
      <c r="G45" s="27"/>
      <c r="H45" s="27"/>
      <c r="I45" s="27"/>
      <c r="J45" s="27"/>
      <c r="K45" s="27"/>
      <c r="L45" s="27"/>
      <c r="M45" s="27"/>
      <c r="N45" s="27"/>
      <c r="O45" s="27"/>
      <c r="P45" s="27"/>
      <c r="Q45" s="27"/>
    </row>
    <row r="46" spans="1:18" x14ac:dyDescent="0.25">
      <c r="A46" s="27"/>
      <c r="B46" s="27"/>
      <c r="C46" s="27"/>
      <c r="D46" s="27"/>
      <c r="E46" s="34"/>
      <c r="F46" s="34"/>
      <c r="G46" s="27"/>
      <c r="H46" s="27"/>
      <c r="I46" s="27"/>
      <c r="J46" s="27"/>
      <c r="K46" s="27"/>
      <c r="L46" s="27"/>
      <c r="M46" s="27"/>
      <c r="N46" s="27"/>
      <c r="O46" s="27"/>
      <c r="P46" s="27"/>
      <c r="Q46" s="27"/>
    </row>
    <row r="47" spans="1:18" x14ac:dyDescent="0.25">
      <c r="A47" s="27"/>
      <c r="B47" s="27"/>
      <c r="C47" s="27"/>
      <c r="D47" s="27"/>
      <c r="E47" s="34"/>
      <c r="F47" s="34"/>
      <c r="G47" s="27"/>
      <c r="H47" s="27"/>
      <c r="I47" s="27"/>
      <c r="J47" s="27"/>
      <c r="K47" s="27"/>
      <c r="L47" s="27"/>
      <c r="M47" s="27"/>
      <c r="N47" s="27"/>
      <c r="O47" s="27"/>
      <c r="P47" s="27"/>
      <c r="Q47" s="27"/>
    </row>
    <row r="48" spans="1:18" x14ac:dyDescent="0.25">
      <c r="A48" s="27"/>
      <c r="B48" s="27"/>
      <c r="C48" s="27"/>
      <c r="D48" s="27"/>
      <c r="E48" s="34"/>
      <c r="F48" s="34"/>
      <c r="G48" s="27"/>
      <c r="H48" s="27"/>
      <c r="I48" s="27"/>
      <c r="J48" s="27"/>
      <c r="K48" s="27"/>
      <c r="L48" s="27"/>
      <c r="M48" s="27"/>
      <c r="N48" s="27"/>
      <c r="O48" s="27"/>
      <c r="P48" s="27"/>
      <c r="Q48" s="27"/>
    </row>
    <row r="49" spans="1:17" x14ac:dyDescent="0.25">
      <c r="A49" s="27"/>
      <c r="B49" s="27"/>
      <c r="C49" s="27"/>
      <c r="D49" s="27"/>
      <c r="E49" s="34"/>
      <c r="F49" s="27"/>
      <c r="G49" s="27"/>
      <c r="H49" s="27"/>
      <c r="I49" s="27"/>
      <c r="J49" s="27"/>
      <c r="K49" s="27"/>
      <c r="L49" s="27"/>
      <c r="M49" s="27"/>
      <c r="N49" s="27"/>
      <c r="O49" s="27"/>
      <c r="P49" s="27"/>
      <c r="Q49" s="27"/>
    </row>
    <row r="50" spans="1:17" x14ac:dyDescent="0.25">
      <c r="A50" s="27"/>
      <c r="B50" s="27"/>
      <c r="C50" s="27"/>
      <c r="D50" s="27"/>
      <c r="E50" s="34"/>
      <c r="F50" s="27" t="s">
        <v>11</v>
      </c>
      <c r="G50" s="33" t="str">
        <f ca="1">IF(AND(OR(C20=A44,C20=B44,C20=E44),OR(C18="ne",AND(C18="ano",C19&gt;1095))),IF(D26&lt;0,"je v obtížích",IF(0.5*(D27+D28)&gt;D26,"je v obtížích","není v obtížích")),"není v obtížích")</f>
        <v>není v obtížích</v>
      </c>
      <c r="H50" s="33"/>
      <c r="I50" s="33"/>
      <c r="J50" s="27"/>
      <c r="K50" s="27" t="s">
        <v>20</v>
      </c>
      <c r="L50" s="27"/>
      <c r="M50" s="27"/>
      <c r="N50" s="27"/>
      <c r="O50" s="35"/>
      <c r="P50" s="27"/>
      <c r="Q50" s="27"/>
    </row>
    <row r="51" spans="1:17" x14ac:dyDescent="0.25">
      <c r="A51" s="27"/>
      <c r="B51" s="27"/>
      <c r="C51" s="27"/>
      <c r="D51" s="27"/>
      <c r="E51" s="34"/>
      <c r="F51" s="27" t="s">
        <v>12</v>
      </c>
      <c r="G51" s="33" t="str">
        <f ca="1">IF(AND(OR(C20=C44,C20=D44),OR(C18="ne",AND(C18="ano",C19&gt;1095))),IF(D26&lt;0,"je v obtížích",IF((D26-D34-D29)*0.5&gt;D26,"je v obtížích","není v obtížích")),"není v obtížích")</f>
        <v>není v obtížích</v>
      </c>
      <c r="H51" s="33"/>
      <c r="I51" s="33"/>
      <c r="J51" s="27"/>
      <c r="K51" s="27" t="s">
        <v>21</v>
      </c>
      <c r="L51" s="27"/>
      <c r="M51" s="27"/>
      <c r="N51" s="27"/>
      <c r="O51" s="27"/>
      <c r="P51" s="27"/>
      <c r="Q51" s="27"/>
    </row>
    <row r="52" spans="1:17" x14ac:dyDescent="0.25">
      <c r="A52" s="27"/>
      <c r="B52" s="27"/>
      <c r="C52" s="27"/>
      <c r="D52" s="27"/>
      <c r="E52" s="34"/>
      <c r="F52" s="27" t="s">
        <v>13</v>
      </c>
      <c r="G52" s="33" t="str">
        <f>IF(C18="ne",IF(C26&lt;=0,"je v obtížích",IF(C30/C26&gt;7.5,"je v obtížích","není v obtížích")),"není v obtížích")</f>
        <v>není v obtížích</v>
      </c>
      <c r="H52" s="33" t="str">
        <f>IF(C18="ne",IF(D26&lt;=0,"je v obtížích",IF(D30/D26&gt;7.5,"je v obtížích","není v obtížích")),"není v obtížích")</f>
        <v>není v obtížích</v>
      </c>
      <c r="I52" s="33" t="str">
        <f>IF(AND(G52="je v obtížích",H52="je v obtížích"),"je v obtížích","není v obtížích")</f>
        <v>není v obtížích</v>
      </c>
      <c r="J52" s="27"/>
      <c r="K52" s="27" t="s">
        <v>22</v>
      </c>
      <c r="L52" s="27"/>
      <c r="M52" s="27"/>
      <c r="N52" s="27"/>
      <c r="O52" s="27"/>
      <c r="P52" s="27"/>
      <c r="Q52" s="27"/>
    </row>
    <row r="53" spans="1:17" x14ac:dyDescent="0.25">
      <c r="A53" s="27"/>
      <c r="B53" s="27"/>
      <c r="C53" s="27"/>
      <c r="D53" s="27"/>
      <c r="E53" s="34"/>
      <c r="F53" s="27" t="s">
        <v>14</v>
      </c>
      <c r="G53" s="33" t="str">
        <f>IF(C18="ne",IF(C32&lt;=0,"není v obtížích",IF((C33+C32+C31)/C32&lt;1,"je v obtížích","není v obtížích")),"není v obtížích")</f>
        <v>není v obtížích</v>
      </c>
      <c r="H53" s="33" t="str">
        <f>IF(C18="ne",IF(D32&lt;=0,"není v obtížích",IF((D33+D32+D31)/D32&lt;1,"je v obtížích","není v obtížích")),"není v obtížích")</f>
        <v>není v obtížích</v>
      </c>
      <c r="I53" s="33" t="str">
        <f>IF(AND(G53="je v obtížích",H53="je v obtížích"),"je v obtížích",IF(AND(C26="",H53="je v obtížích"),"je v obtížích","není v obtížích"))</f>
        <v>není v obtížích</v>
      </c>
      <c r="J53" s="27"/>
      <c r="K53" s="27" t="s">
        <v>23</v>
      </c>
      <c r="L53" s="27"/>
      <c r="M53" s="27"/>
      <c r="N53" s="27"/>
      <c r="O53" s="27"/>
      <c r="P53" s="27"/>
      <c r="Q53" s="27"/>
    </row>
    <row r="54" spans="1:17" x14ac:dyDescent="0.25">
      <c r="A54" s="27"/>
      <c r="B54" s="27"/>
      <c r="C54" s="27"/>
      <c r="D54" s="27"/>
      <c r="E54" s="34"/>
      <c r="F54" s="27" t="s">
        <v>26</v>
      </c>
      <c r="G54" s="33" t="str">
        <f>IF(C21="ano","je v obtížích","není v obtížích")</f>
        <v>není v obtížích</v>
      </c>
      <c r="H54" s="33"/>
      <c r="I54" s="33"/>
      <c r="J54" s="27"/>
      <c r="K54" s="27" t="s">
        <v>24</v>
      </c>
      <c r="L54" s="27"/>
      <c r="M54" s="27"/>
      <c r="N54" s="27"/>
      <c r="O54" s="27"/>
      <c r="P54" s="27"/>
      <c r="Q54" s="27"/>
    </row>
    <row r="55" spans="1:17" x14ac:dyDescent="0.25">
      <c r="A55" s="27"/>
      <c r="B55" s="27"/>
      <c r="C55" s="27"/>
      <c r="D55" s="27"/>
      <c r="E55" s="34"/>
      <c r="F55" s="27" t="s">
        <v>27</v>
      </c>
      <c r="G55" s="33" t="str">
        <f>IF(C22="ano","je v obtížích","není v obtížích")</f>
        <v>není v obtížích</v>
      </c>
      <c r="H55" s="33"/>
      <c r="I55" s="33"/>
      <c r="J55" s="27"/>
      <c r="K55" s="27" t="s">
        <v>25</v>
      </c>
      <c r="L55" s="27"/>
      <c r="M55" s="27"/>
      <c r="N55" s="27"/>
      <c r="O55" s="27"/>
      <c r="P55" s="27"/>
      <c r="Q55" s="27"/>
    </row>
    <row r="56" spans="1:17" x14ac:dyDescent="0.25">
      <c r="A56" s="27"/>
      <c r="B56" s="27"/>
      <c r="C56" s="27"/>
      <c r="D56" s="27"/>
      <c r="E56" s="27"/>
      <c r="F56" s="27" t="s">
        <v>52</v>
      </c>
      <c r="G56" s="33" t="str">
        <f>IF(AND(I52="je v obtížích",I53="je v obtížích"),"je v obtížích","není v obtížích")</f>
        <v>není v obtížích</v>
      </c>
      <c r="H56" s="33"/>
      <c r="I56" s="33"/>
      <c r="J56" s="27"/>
      <c r="K56" s="27"/>
      <c r="L56" s="27"/>
      <c r="M56" s="27"/>
      <c r="N56" s="27"/>
      <c r="O56" s="27"/>
      <c r="P56" s="27"/>
      <c r="Q56" s="27"/>
    </row>
    <row r="57" spans="1:17" x14ac:dyDescent="0.25">
      <c r="A57" s="27"/>
      <c r="B57" s="27"/>
      <c r="C57" s="27"/>
      <c r="D57" s="27"/>
      <c r="E57" s="27"/>
      <c r="F57" s="40" t="str">
        <f ca="1">IF(AND(G50="není v obtížích",G51="není v obtížích",G54="není v obtížích",G55="není v obtížích",G56="není v obtížích"),"není v obtížích","je v obtížích")</f>
        <v>není v obtížích</v>
      </c>
      <c r="G57" s="40"/>
      <c r="H57" s="40"/>
      <c r="I57" s="40"/>
      <c r="J57" s="27"/>
      <c r="K57" s="27"/>
      <c r="L57" s="27"/>
      <c r="M57" s="27"/>
      <c r="N57" s="27"/>
      <c r="O57" s="27"/>
      <c r="P57" s="27"/>
      <c r="Q57" s="27"/>
    </row>
    <row r="58" spans="1:17" x14ac:dyDescent="0.25">
      <c r="A58" s="27"/>
      <c r="B58" s="27"/>
      <c r="C58" s="27"/>
      <c r="D58" s="27"/>
      <c r="E58" s="27"/>
      <c r="F58" s="27"/>
      <c r="G58" s="27"/>
      <c r="H58" s="27"/>
      <c r="I58" s="27"/>
      <c r="J58" s="27"/>
      <c r="K58" s="27"/>
      <c r="L58" s="27"/>
      <c r="M58" s="27"/>
      <c r="N58" s="27"/>
      <c r="O58" s="27"/>
      <c r="P58" s="27"/>
      <c r="Q58" s="27"/>
    </row>
    <row r="59" spans="1:17" x14ac:dyDescent="0.25">
      <c r="A59" s="27"/>
      <c r="B59" s="27"/>
      <c r="C59" s="27"/>
      <c r="D59" s="27"/>
      <c r="E59" s="27"/>
      <c r="F59" s="27"/>
      <c r="G59" s="27"/>
      <c r="H59" s="27"/>
      <c r="I59" s="27"/>
      <c r="J59" s="27"/>
      <c r="K59" s="27"/>
      <c r="L59" s="27"/>
      <c r="M59" s="27"/>
      <c r="N59" s="27"/>
      <c r="O59" s="27"/>
      <c r="P59" s="27"/>
      <c r="Q59" s="27"/>
    </row>
    <row r="60" spans="1:17" x14ac:dyDescent="0.25">
      <c r="A60" s="27"/>
      <c r="B60" s="27"/>
      <c r="C60" s="27"/>
      <c r="D60" s="27"/>
      <c r="E60" s="27"/>
      <c r="F60" s="27"/>
      <c r="G60" s="27"/>
      <c r="H60" s="27"/>
      <c r="I60" s="27"/>
      <c r="J60" s="27"/>
      <c r="K60" s="27"/>
      <c r="L60" s="27"/>
      <c r="M60" s="27"/>
      <c r="N60" s="27"/>
      <c r="O60" s="27"/>
      <c r="P60" s="27"/>
      <c r="Q60" s="27"/>
    </row>
    <row r="61" spans="1:17" x14ac:dyDescent="0.25">
      <c r="A61" s="27"/>
      <c r="B61" s="27"/>
      <c r="C61" s="27"/>
      <c r="D61" s="27"/>
      <c r="E61" s="27"/>
      <c r="F61" s="27"/>
      <c r="G61" s="27"/>
      <c r="H61" s="27"/>
      <c r="I61" s="27"/>
      <c r="J61" s="27"/>
      <c r="K61" s="27"/>
      <c r="L61" s="27"/>
      <c r="M61" s="27"/>
      <c r="N61" s="27"/>
      <c r="O61" s="27"/>
      <c r="P61" s="27"/>
      <c r="Q61" s="27"/>
    </row>
  </sheetData>
  <sheetProtection algorithmName="SHA-512" hashValue="nXMKQ6RucW/BcLZE0FR17zr8/7F/HG2XHJGyLB5H3kLKwIKVBL9+f0RwOJNO9r8PykjSq2vM4vQBlEdEtUTn3Q==" saltValue="S9r/h4OXz+x3frpX1LmiQQ==" spinCount="100000" sheet="1" objects="1" scenarios="1"/>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count="4">
    <dataValidation type="list" allowBlank="1" showInputMessage="1" showErrorMessage="1" promptTitle="Vyberte" prompt="ze seznamu" sqref="D25" xr:uid="{00000000-0002-0000-0000-000002000000}">
      <formula1>$A$45:$E$45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 type="list" allowBlank="1" showInputMessage="1" showErrorMessage="1" sqref="C25" xr:uid="{262F3434-0F98-41CF-BCA7-FB82F7A09538}">
      <formula1>$A$45:$D$45</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Svoboda Petr</dc:creator>
  <cp:lastModifiedBy>Veronika Cahová</cp:lastModifiedBy>
  <dcterms:created xsi:type="dcterms:W3CDTF">2017-07-26T11:20:09Z</dcterms:created>
  <dcterms:modified xsi:type="dcterms:W3CDTF">2024-04-29T11:18:13Z</dcterms:modified>
</cp:coreProperties>
</file>