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521" yWindow="1830" windowWidth="19440" windowHeight="6255" activeTab="0"/>
  </bookViews>
  <sheets>
    <sheet name="B" sheetId="5" r:id="rId1"/>
    <sheet name="C" sheetId="6" r:id="rId2"/>
  </sheets>
  <definedNames>
    <definedName name="_xlnm._FilterDatabase" localSheetId="0" hidden="1">'B'!$B$2:$B$71</definedName>
    <definedName name="_xlnm._FilterDatabase" localSheetId="1" hidden="1">'C'!$B$2:$B$158</definedName>
    <definedName name="_xlnm.Print_Area" localSheetId="0">'B'!$A$1:$N$71</definedName>
    <definedName name="_xlnm.Print_Area" localSheetId="1">'C'!$A$1:$N$161</definedName>
    <definedName name="_xlnm.Print_Titles" localSheetId="0">'B'!$4:$10</definedName>
    <definedName name="_xlnm.Print_Titles" localSheetId="1">'C'!$4:$10</definedName>
  </definedNames>
  <calcPr calcId="162913"/>
</workbook>
</file>

<file path=xl/sharedStrings.xml><?xml version="1.0" encoding="utf-8"?>
<sst xmlns="http://schemas.openxmlformats.org/spreadsheetml/2006/main" count="528" uniqueCount="348">
  <si>
    <t>Poř.</t>
  </si>
  <si>
    <t>číslo</t>
  </si>
  <si>
    <t>katastrální území</t>
  </si>
  <si>
    <t>nabyvatel</t>
  </si>
  <si>
    <t>Předmět prodeje</t>
  </si>
  <si>
    <t xml:space="preserve">účetní </t>
  </si>
  <si>
    <t xml:space="preserve">     nájemní smlouva</t>
  </si>
  <si>
    <t>cena dle znaleckého posudku</t>
  </si>
  <si>
    <t>č.</t>
  </si>
  <si>
    <t>spisu</t>
  </si>
  <si>
    <t>obec</t>
  </si>
  <si>
    <t>adresa</t>
  </si>
  <si>
    <t>typ</t>
  </si>
  <si>
    <t>parcela</t>
  </si>
  <si>
    <t>výměra</t>
  </si>
  <si>
    <t>hodnota</t>
  </si>
  <si>
    <t>kraj</t>
  </si>
  <si>
    <t>nemovitosti</t>
  </si>
  <si>
    <t>DLM</t>
  </si>
  <si>
    <t>Kč/rok bez DPH</t>
  </si>
  <si>
    <t>LV</t>
  </si>
  <si>
    <t>pozemků</t>
  </si>
  <si>
    <t>celkem</t>
  </si>
  <si>
    <t>navržená kupní cena včetně ceny za služebnost                                     (bez DPH)</t>
  </si>
  <si>
    <t xml:space="preserve"> </t>
  </si>
  <si>
    <t>pozemek</t>
  </si>
  <si>
    <t>trvalé porosty</t>
  </si>
  <si>
    <t>CELKEM:</t>
  </si>
  <si>
    <t>dne</t>
  </si>
  <si>
    <t xml:space="preserve">uzavřena </t>
  </si>
  <si>
    <t>cena sl.11 zaokrouhlená podle předpisu o oceňování</t>
  </si>
  <si>
    <r>
      <t>m</t>
    </r>
    <r>
      <rPr>
        <vertAlign val="superscript"/>
        <sz val="8"/>
        <rFont val="Verdana"/>
        <family val="2"/>
      </rPr>
      <t>2</t>
    </r>
  </si>
  <si>
    <t>cena podle předpisu o oceňování           (cena zjištěná)</t>
  </si>
  <si>
    <t xml:space="preserve">cena obvyklá </t>
  </si>
  <si>
    <t>Středočeský</t>
  </si>
  <si>
    <t>Vysočina</t>
  </si>
  <si>
    <t xml:space="preserve">Jihomoravský </t>
  </si>
  <si>
    <t>služebnost na LV</t>
  </si>
  <si>
    <t>Ústecký</t>
  </si>
  <si>
    <t>služebnost na LV - hluk</t>
  </si>
  <si>
    <t>Jihomoravský</t>
  </si>
  <si>
    <t>Liberecký</t>
  </si>
  <si>
    <t>Královehradecký</t>
  </si>
  <si>
    <t>nelze určit</t>
  </si>
  <si>
    <t>2 služebnosti na LV</t>
  </si>
  <si>
    <t>budoucí věcněprávní omezení pozemků</t>
  </si>
  <si>
    <t>Pelhřimov</t>
  </si>
  <si>
    <t xml:space="preserve">Nabývací tituly: Pozemková kniha, číslo seznamu V., knihovní vložka 48 pro katastrální obec Pelhřimov. </t>
  </si>
  <si>
    <t>manželé</t>
  </si>
  <si>
    <t xml:space="preserve">trvalé porosty </t>
  </si>
  <si>
    <t>39301 Pelhřimov</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</si>
  <si>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 CELEK 109 - část B (převod na kraje a obce)</t>
  </si>
  <si>
    <t>S23516/17</t>
  </si>
  <si>
    <t>Babice u Rosic</t>
  </si>
  <si>
    <t>Obec Babice u Rosic</t>
  </si>
  <si>
    <t>Náves 14</t>
  </si>
  <si>
    <t>66484  Babice u Rosic</t>
  </si>
  <si>
    <t>IČO: 00362531</t>
  </si>
  <si>
    <t xml:space="preserve">Pozemek v místě křížení místní komunikace s drážním tělesem soukromé úzkorozchodné dráhy mimo ochranné pásmo státní dráhy. Rovinatý a převážně travnatý pozemek je přístupný z místní komunikace žadatele na pozemcích žadatele p.č. 922/1 a 922/4. Na pozemku se nachází trvalé dřeviny. Zájem obce o odkup pozemku vychází z potřeby zajištění rozhledových poměrů a s tím souvisejícím zajištění bezpečnosti dopravy. Pronájem není sjednán, jelikož žadatel pozemek zatím nevyužívá. Vlastník přilehlé dráhy Regionální úzkorozchodná železnice o.p.s. nemá o odkup pozemku zájem. Dle platného územního plánu obce je pozemek zahrnut do funkční plochy DD, plochy dopravní infrastruktury - účelové komunikace, stezky pro pěší a cyklisty. </t>
  </si>
  <si>
    <t xml:space="preserve">Nabývací tituly: Železniční kniha, vložka číslo 2 pro katastrální území Babice. </t>
  </si>
  <si>
    <t>S14758/19</t>
  </si>
  <si>
    <t>Záběhlice</t>
  </si>
  <si>
    <t>HLAVNÍ MĚSTO PRAHA</t>
  </si>
  <si>
    <t>2673/02</t>
  </si>
  <si>
    <t>Praha</t>
  </si>
  <si>
    <t>Mariánské náměstí 2/2</t>
  </si>
  <si>
    <t>Hlavní město Praha</t>
  </si>
  <si>
    <t>Staré Město</t>
  </si>
  <si>
    <t xml:space="preserve">11000  Praha 1 </t>
  </si>
  <si>
    <t>IČO: 00064581</t>
  </si>
  <si>
    <r>
      <t xml:space="preserve">Pozemek v prostoru mezi železniční tratí a silnicí v obvodu a ochranném pásmu dráhy trati Praha Zahradní město - Odbočka Závodiště. Jedná se o pozemek s travní zelení, přilehlý k tělesu komunikace I. třídy - Jižní spojka na pozemku žadatele p.č. 5927/2.  Pronájem pozemku není sjednán, jelikož jej žadatel zatím nevyužívá.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S ohledem na druh a využití prodávaného pozemku dle znalce služebnost nesnižuje zjištěnou nebo obvyklou cenu pozemku. Dle platného územního plánu je pozemek zařazen jako plocha DZ - tratě a zařízení železniční dopravy, nákladní terminály. </t>
    </r>
  </si>
  <si>
    <t>Nabývací tituly: Souhlasné prohlášení o nabytí práva koupí závodu ze dne 26. 7. 2016.</t>
  </si>
  <si>
    <t>S52829/16</t>
  </si>
  <si>
    <t>Pernink</t>
  </si>
  <si>
    <t>Obec Pernink</t>
  </si>
  <si>
    <t>st. 348</t>
  </si>
  <si>
    <t>T. G. Masaryka 1</t>
  </si>
  <si>
    <t>stavba č.p. 255</t>
  </si>
  <si>
    <t>na st. 348</t>
  </si>
  <si>
    <t xml:space="preserve">Karlovarský </t>
  </si>
  <si>
    <t>36236 Pernink</t>
  </si>
  <si>
    <t>silniční panely</t>
  </si>
  <si>
    <t>IČO: 00254878</t>
  </si>
  <si>
    <t>rampa se zásypem</t>
  </si>
  <si>
    <t>Nemovitosti v blízkosti žst. Pernink v ochranném pásmu dráhy trati Karlovy Vary-Sedlec - Potůčky státní hranice. Součástí pozemku p.č. st. 348 je objekt č.p. 255 využívaný jako skladový prostor. Budova dřevěné konstrukce z roku 1899 s jedním nadzemním podlažím a sedlovou střechou je napojena pouze na elektřinu. Objekt vyžaduje technicko - stavební úpravy. Objekt má pronajatý třetí osoba na dobu neurčitou s tříměsíční výpovědní lhůtou, přičemž nájemní smlouva bude převedena nabyvateli. Součástí pozemku jsou trvalé porosty a venkovní úpravy (dvě rampy a silniční panely). Pozemek je přístupný z veřejné komunikace na pozemku žadatele p.č. 2499/1. Záměrem obce je využití pozemku a objektu jako skladu a zároveň stanoviště zimní rolby využívané na úpravu sjezdovky a běžeckých stop. V rámci kupní smlouvy bude zřízena bezúplatná služebnost  spočívající v "povinnosti strpění důsledků/škodlivého vlivu trvání a provozu dráhy" ve prospěch nemovitosti Správy železnic a zároveň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se pozemky nacházejí v zastavěném území s funkčním využitím dopravní infrastruktura-železniční DZ.</t>
  </si>
  <si>
    <t>Nabývací tituly: Železniční kniha, seznam č. 71 pro katastrální obec Pernink, který dokládá vlastnické právo pro Československý stát -železniční správu od roku 1929.</t>
  </si>
  <si>
    <t>S14536/20</t>
  </si>
  <si>
    <t xml:space="preserve">Česká Lípa </t>
  </si>
  <si>
    <t>Město Česká Lípa</t>
  </si>
  <si>
    <t>náměstí T.G. Masaryka 1/1</t>
  </si>
  <si>
    <t>47001  Česká Lípa</t>
  </si>
  <si>
    <t xml:space="preserve">trvalý porost </t>
  </si>
  <si>
    <t>na  4999</t>
  </si>
  <si>
    <t>IČO: 00260428</t>
  </si>
  <si>
    <t xml:space="preserve">Pozemek p.č. 4709 v prostoru bývalé žst. Česká Lípa-město mimo ochranné pásmo dráhy je zcela obklopen pozemkem žadatele p.č. 4712/1. Pozemek p.č. 4999 se nachází poblíž žst. Česká Lípa hlavní nádraží mimo ochranné pásmo dráhy a je spojnicí mezi ulicí Dubická s pozemkem žadatele p.č. 5011 u bytových domů ve vlastnictví žadatele. Na pozemku p.č. 4999 se nacházejí trvalé porosty a náletové dřeviny. Přístup k pozemku p.č. 4709 je výhradně z okolního pozemku žadatele p.č. 4712/1; přístup k pozemku p.č. 4999 je řešen z pozemku žadatele p.č. 5011. Nájemní smlouva není uzavřena, jelikož nabyvatel pozemky zatím nevyužívá. Záměrem žadatele je spojení pozemku p.č. 4709 do jednoho logického celku a pozemek p.č. 4999 využít k zajištění lepšího propojení pozemku p.č. 5011 s ulicí Dubická. Dle územního plánu se pozemek p.č. 4709 nachází v území s funkčním využitím Plochy smíšené městské (jádrové) a pozemek p.č. 4999 v ploše s funkčním využitím bydlení městské středněpodlažní. </t>
  </si>
  <si>
    <t>S29275/20</t>
  </si>
  <si>
    <t>Cheb</t>
  </si>
  <si>
    <t>Město Cheb</t>
  </si>
  <si>
    <t>3122/2</t>
  </si>
  <si>
    <t xml:space="preserve">náměstí Krále Jiřího </t>
  </si>
  <si>
    <t>z Poděbrad 1/14</t>
  </si>
  <si>
    <t>35002 Cheb</t>
  </si>
  <si>
    <t>IČO: 00253979</t>
  </si>
  <si>
    <r>
      <t xml:space="preserve">Pozemek na okraji města v blízkosti mimoúrovňového křížení silnice II. třídy č. 214 s tratí v ochranném pásmu dráhy trati Plzeň hlavní nádraží - Cheb. Úzký travnatý pozemek leží mezi odvodňovacím příkopem silničního tělesa a pozemkem žadatele p.č. 3093. Jedná se o scelení sousedících ploch žadatele. Pozemek nemá žadatel pronajatý, jelikož jej zatím nevyužívá. Z hlediska územního plánu se pozemek nachází v plochách dopravní infrastruktury - silniční. </t>
    </r>
  </si>
  <si>
    <t>Nabývací tituly:  Pozemková kniha, vložka č. 104 pro katastrální území Cheb, která dokládá vlastnické právo pro Československou republiku státní správu od roku 1924.</t>
  </si>
  <si>
    <t>S88862/20</t>
  </si>
  <si>
    <t>Luka pod Medníkem</t>
  </si>
  <si>
    <t>Město Jílové u Prahy</t>
  </si>
  <si>
    <t>445/10</t>
  </si>
  <si>
    <t>Jílové u Prahy</t>
  </si>
  <si>
    <t>Masarykovo náměstí 194</t>
  </si>
  <si>
    <t>služebnost hluku na LV</t>
  </si>
  <si>
    <t>254 01 Jílové u Prahy</t>
  </si>
  <si>
    <t xml:space="preserve">budoucí věcněprávní omezení </t>
  </si>
  <si>
    <t>IČO: 00241326</t>
  </si>
  <si>
    <t>Pozemek v jižní části města Jílové u Prahy cca 200 m od žst. Luka pod Medníkem v ochranném pásmu dráhy trati Čerčany - Praha-Krč. Jedná se o mírně svažitý a zatravněný pozemek bez trvalých porostů. Žadatel hodlá pozemek využít k výstavbě oploceného areálu dětského hřiště, přičemž město již projednalo územní souhlas k tomuto investičnímu záměru. Přístup k odčleňovanému majetku je z veřejné komunikace žadatele na pozemcích p.č. 405/28 a 405/66 a dále po přilehlém pozemku žadatele p.č. 405/75. Pozemek není pronajat, jelikož ho žadatel dosud nijak nevyužívá.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Podle Územního plánu Města Jílové u Prahy se pozemek nachází částečně v zastavěném území, částečně v nezastavěném území a v ploše "Železnice".</t>
  </si>
  <si>
    <t>Nabývací tituly: Železniční kniha, vložka číslo 79 pro katastrální obec Luky - vloženo právo vlastnické Československému státu (správa železniční) od roku 1932.</t>
  </si>
  <si>
    <t>S31160/19</t>
  </si>
  <si>
    <t>Polerady u Prahy</t>
  </si>
  <si>
    <t>Obec Polerady</t>
  </si>
  <si>
    <t>st. 39</t>
  </si>
  <si>
    <t>Polerady</t>
  </si>
  <si>
    <t>Polerady 57</t>
  </si>
  <si>
    <t>budova č.p. 32 včetně příslušenství</t>
  </si>
  <si>
    <t>na st. 39</t>
  </si>
  <si>
    <t>250 63 Polerady</t>
  </si>
  <si>
    <t>392/2</t>
  </si>
  <si>
    <t>IČO: 00240613</t>
  </si>
  <si>
    <t>392/3</t>
  </si>
  <si>
    <t>215/3</t>
  </si>
  <si>
    <t>trvalý porost</t>
  </si>
  <si>
    <t>na 392/3</t>
  </si>
  <si>
    <t xml:space="preserve">zbytky základové konstrukce po zdemolované kolně </t>
  </si>
  <si>
    <t>3 služebnosti na LV</t>
  </si>
  <si>
    <t>na 392/2</t>
  </si>
  <si>
    <t>1 služebnost na LV</t>
  </si>
  <si>
    <t>na 215/3</t>
  </si>
  <si>
    <t>na st. 39, 392/2, 392/3 a 215/3</t>
  </si>
  <si>
    <t>Nemovitosti v prostoru žst. Polerady nad Labem v ochranném pásmu dráhy trati Čelákovice - Neratovice. Budova č.p. 32 (bývalá výpravní budova z roku 1897) na pozemku p.č. st. 39 představuje objekt víceúčelové stavby, v němž jsou umístěny provozní prostory (čekárna, pokladna a dopravní kancelář), které dlouhodobě neslouží potřebám dráhy, a zároveň prostory k bytovému užití. Jedná se o přízemní zděnou, částečně podsklepenou budovu, jejíž součástí je otevřený přístřešek pro cestující veřejnost. Dále budou předmětem prodeje zbylé základy po odstraněné kůlně a trvalý porost, obojí na pozemku p.č. 392/3. Přístup k prodávaným nemovitostem je z veřejné komunikace na pozemku p.č. 526 (obojí v majetku žadatele). Nemovitosti nejsou pronajaty, jelikož je žadatel zatím nijak nevyužívá. Záměrem žadatele je provést kompletní rekonstrukci objektu č.p. 32, a to za účelem jeho následného využití ve veřejném zájmu spočívajícím např. v umístění sídla obecní policie, klubovny místních spolků či skladu komunální techniky. Pozemek p.č. st. 39 je zatížen služebnostmi "umístění stávajícího otevřeného přístřešku a provozování informačních tabulí" a "stezky za účelem přístupu k budově č.p. 32 a otevřenému přístřešku", pozemek p.č. 392/2 je zatížen služebností "cesty a stezky za účelem přístupu k železniční dopravní cestě 24 hodin denně"; všechny předmětné pozemky jsou pak zatíženy služebností spočívající v "povinnosti strpění trvání a provozu dráhy" - všechny uvedené služebnosti jsou v katastru nemovitostí zapsány na příslušném LV pro oprávněný pozemek Správy železnic p.č. 568. V kupní smlouvě bude sjednáno věcné právo, jímž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Z hlediska územního plánu obce Polerady se pozemky p.č. st. 39 a p.č. 392/2 nacházejí v nezastavěném území v ploše s rozdílným způsobem využití "DZ - infrastruktura dopravní - železniční", pozemek p.č. 392/3 se z větší části nachází v nezastavěném území v ploše s rozdílným způsobem využití "DZ - infrastruktura dopravní - železniční", z menší části pak v ploše s rozdílným způsobem využití "PV - veřejná prostranství" a konečně pozemek p.č. 215/3 se nachází v nezastavěném území v ploše s rozdílným způsobem využití "ZO - plochy systému sídelní zeleně - zeleň ochranná a izolační".</t>
  </si>
  <si>
    <t>Nabývací tituly: Železniční kniha, definitivní vložka č. 90. pro katastrální obec Polehrady - vloženo právo vlastnické Československému státu (železniční správa) od roku 1932 a Pozemková kniha, číslo knihovní vložky 57 pro katastrální obec Polehrady - vloženo právo vlastnické Československému státu (státní správě železniční) od roku 1931.</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</si>
  <si>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 CELEK 109 - část C (přímé prodeje)</t>
  </si>
  <si>
    <t>S135592/21</t>
  </si>
  <si>
    <t>Žalhostice</t>
  </si>
  <si>
    <t>Macháček Pavel</t>
  </si>
  <si>
    <t>st. 225</t>
  </si>
  <si>
    <t>Žalhostice 191</t>
  </si>
  <si>
    <t>st. 226</t>
  </si>
  <si>
    <t>41101 Žalhostice</t>
  </si>
  <si>
    <t>Pozemky se nacházejí v obci Žalhostice cca 450 m severozápadně od žst. Velké Žernoseky v ochranném pásmu dráhy trati Nymburk hlavní nádraží - Ústí nad Labem-Střekov. Oba rovinné pozemky jsou v celé své ploše zastavěné rodinným dvojdomem vedeným pod č.p. 191 a 192 ve vlastnictví žadatele. Prodávané pozemky jsou zcela obklopeny pozemky žadatele p.č. 1380/25 a 1380/24 tvořícími zahradu a zázemí rodinného domu. Pozemky má žadatel pronajaté. Pozemky jsou zatíženy služebností zapsanou na LV spočívající v "povinnosti strpění důsledků/škodlivého vlivu trvání a provozu dráhy". V rámci kupní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Dle platného územního plánu se pozemky nacházejí v zastavěném území s funkčním využitím "DZ" -  plochy drážní dopravy..</t>
  </si>
  <si>
    <t>Nabývací tituly: Železniční kniha, vložka č. 141 pro katastrální obec Žernoseky Velké.</t>
  </si>
  <si>
    <t>S31960/21</t>
  </si>
  <si>
    <t>Dolní Podluží</t>
  </si>
  <si>
    <t>Miroslav Klapka</t>
  </si>
  <si>
    <t>2352/12</t>
  </si>
  <si>
    <t>Dragounská 1209</t>
  </si>
  <si>
    <t>40747 Varnsdorf</t>
  </si>
  <si>
    <t xml:space="preserve">Pozemek se nachází v prostoru žst. Dolní Podluží v ochranném pásmu dráhy trati Rybniště - Varnsdorf státní hranice. Rovinný pozemek situovaný před nově rekonstruovaným objektem bez čp/če na pozemku p.č. 192/7 ve vlastnictví žadatele slouží jako přístupová cesta a zázemí k této budově. Na prodávanou plochu zasahují venkovní stavební úpravy realizované žadatelem, zejména tři zpevněné plochy tvořící vjezdy do garáží; tyto stavební úpravy nejsou předmětem prodeje. Přístup ze silnice kraje je přes pozemky Správy železnic p.č. 1241/1 a 2352/8, které mají charakter obslužné komunikace v prostoru železniční zastávky. Pozemek má žadatel pronajatý. Zároveň s kupní smlouvou bude pozemek v celém svém rozsahu zatížen služebností spočívající v "povinnosti strpění důsledků/škodlivého vlivu trvání a provozu dráhy". V kupní smlouvě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se pozemek nachází v ploše dopravní infrastruktury - místní komunikace. </t>
  </si>
  <si>
    <t>Nabývací tituly: Pozemková kniha, seznam č. III a Železniční kniha, vložka č. Z2 pro katastrální obec Dolní Podluží.</t>
  </si>
  <si>
    <t>S0950/07</t>
  </si>
  <si>
    <t>Maloměřice</t>
  </si>
  <si>
    <t>OHLA ŽS, a.s.</t>
  </si>
  <si>
    <t>1903/2</t>
  </si>
  <si>
    <t>Brno</t>
  </si>
  <si>
    <t>Tuřanka 1554/115b</t>
  </si>
  <si>
    <t>1903/3</t>
  </si>
  <si>
    <t>Slatina</t>
  </si>
  <si>
    <t>1903/4</t>
  </si>
  <si>
    <t>62700  Brno</t>
  </si>
  <si>
    <t>1903/5</t>
  </si>
  <si>
    <t>IČO: 46342796</t>
  </si>
  <si>
    <t>1903/6</t>
  </si>
  <si>
    <t>1903/9</t>
  </si>
  <si>
    <t>2118/19</t>
  </si>
  <si>
    <t>na 1903/5</t>
  </si>
  <si>
    <t>na 2118/19</t>
  </si>
  <si>
    <t xml:space="preserve">Pozemky se nacházejí poblíž seřaďovacího nádraží Brno-Maloměřice v lokalitě s průmyslovými areály v ochranném pásmu dráhy trati Brno hlavní nádraží - Brno Maloměřice st.6. Pozemky jsou součástí plochy oploceného areálu žadatele. Pozemky p.č. 2118/19 a 1903/6 jsou zastavěny stavbou účelové komunikace (respektive manipulační plochy) ve vlastnictví žadatele, pozemek p.č. 1903/9 je zastavěn budovou občanské vybavenosti bez čp/če ve vlastnictví žadatele a pozemek p.č. 1903/4 je zastavěn stavbou umělé betonové vodní nádrže žadatele. Ostatní pozemky p.č. 1903/2, 1903/3 a 1903/5 jsou travnaté plochy, přičemž součástí prodeje pozemku p.č. 1903/5 jsou trvalé porosty. Na malé části pozemku p.č. 1903/5 se nachází část chodníku žadatele. Pozemky jsou žadateli pronajaty. Přístup k prodávanému majetku je z pozemků p.č. 2118/2, 2118/21 a p.č. 2118/13 ve vlastnictví žadatele a z veřejné komunikace města na pozemku Správy železnic p.č. 1903/1 (ulice Kulkova). Pozemek p.č. 2118/19 je zatížen služebností inženýrské sítě (podzemní kanalizační a komunikační vedení) zapsanou na LV ve prospěch pozemků Správy železnic.Dle územního plánu města Brna se pozemky nachází v plochách PV - jedná se o stabilizované plochy pracovních aktivit, plochy pro výrobu. </t>
  </si>
  <si>
    <t xml:space="preserve">Nabývací tituly: Pozemková kniha, knihovní vložky č. 1, 21, 23, 27, 40, 44, 127, 184, 510, 1027, 1412 a 1756, vše pro katastrální území Maloměřice. 
</t>
  </si>
  <si>
    <t>S18345/19</t>
  </si>
  <si>
    <t>Lesůňky</t>
  </si>
  <si>
    <t>Milan Janoušek</t>
  </si>
  <si>
    <t>506/8</t>
  </si>
  <si>
    <t>Lesůňky 30</t>
  </si>
  <si>
    <t>67551 Lesůňky</t>
  </si>
  <si>
    <t xml:space="preserve">Pozemek se nachází v místě úrovňového křížení trati s krajskou silnicí III. třídy v obvodu a ochranném pásmu dráhy trati Znojmo státní hranice - Okříšky. Na pozemku se nachází oplocení z betonových desek ve vlastnictví žadatele. Žadatel má pozemek pronajatý. Pozemek je zcela obklopen zahradou na pozemku p.č. 362 ve vlastnictví žadatele, z níž je výhradně přístupný.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dopravní infrastruktury - železnice (DZ). </t>
  </si>
  <si>
    <t>Nabývací tituly: Pozemková kniha, knihovní vložka 23 pro katastrální obec Lesůňka.</t>
  </si>
  <si>
    <t>S43906/17</t>
  </si>
  <si>
    <t>Křižanov u Hrobu</t>
  </si>
  <si>
    <t>318/4</t>
  </si>
  <si>
    <t>Hrob</t>
  </si>
  <si>
    <t>René Kříž a Věra Křížová</t>
  </si>
  <si>
    <t>Křižanov 29</t>
  </si>
  <si>
    <t>41704 Hrob</t>
  </si>
  <si>
    <t xml:space="preserve">Pozemek se nachází v místě úrovňového křížení trati s místní účelovou komunikací obce v blízkosti železničního přemostění Křižanovského potoka v obvodu a ochranném pásmu dráhy trati Louka u Litvínova - Moldava v Krušných Horách. Pozemek obklopující stavbu č.p. 29 na pozemku p.č. st. 37 ve vlastnictví z jednoho z žadatelů umožňuje přístup k těmto nemovitostem a tvoří zázemí a zahradu rodinného domu. Drobné stavby a venkovní úpravy včetně oplocení jsou ve vlastnictví žadatelů, a proto nebudou předmětem prodeje. Trvalé porosty se na pozemku nenacházejí. Na užívání pozemku je uzavřena nájemní smlouva. Přístup je možný po nezpevněné cestě na pozemku p.č. 294/1 ve vlastnictví Lesů České republiky, s.p. nebo z místní účelové komunikace na pozemku p.č. 295 /1 ve vlastnictví Města Hrob a přes železniční přejezd. Zároveň s kupní smlouvou bude pozemek v celém svém rozsahu zatížen služebností spočívající v "povinnosti strpění důsledků/škodlivého vlivu trvání a provozu dráhy". V kupní smlouvě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Z hlediska územního plánu se pozemek nachází v ploše dopravní infrastruktury - plochy drážní dopravy (Dz); pozemek je součástí nemovité kulturní památky v památkově chráněném území. </t>
  </si>
  <si>
    <t>Nabývací tituly: Železniční kniha, vložka č.12 pro katastrální obec Křižanov, dle které bylo v roce 1922 vloženo právo vlastnické pro Československý stát - železniční odvětví.</t>
  </si>
  <si>
    <t>S31745/17</t>
  </si>
  <si>
    <t>Mrač</t>
  </si>
  <si>
    <t>manželé Jiří Kracík a</t>
  </si>
  <si>
    <t>2506/8</t>
  </si>
  <si>
    <t>Svatava Kracíková</t>
  </si>
  <si>
    <t>Doudova 319/29</t>
  </si>
  <si>
    <t>14700 Praha 4 - Podolí</t>
  </si>
  <si>
    <t>Pozemek cca 200 m severně od žst. Mrač v ochranném pásmu dráhy trati Benešov u Prahy - Praha-Uhříněves. Pozemek trojúhelníkového tvaru je ze dvou stran obklopen pozemkem žadatelů p.č. 1272, z něhož je tento zároveň výhradně přístupný; k pozemku není možný přístup z veřejné komunikace ani z jiného veřejného prostranství. Pozemek bude výhledově sloužit jako zahrada k rodinnému domu žadatelů, jehož výstavba aktuálně probíhá na základě stavebního povolení. Pozemek není pronajat, jelikož ho žadatelé dosud nijak nevyužívají.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územně plánovací dokumentace obce Mrač se předmětný pozemek nachází v nezastavěném území v ploše s funkčním využitím "Železnice".</t>
  </si>
  <si>
    <t xml:space="preserve">Nabývací tituly: Železniční kniha, číslo vložky 145.-I. pro katastrální obec Mrač - vloženo právo vlastnické pro Československý stát (železniční správa) od roku 1924. </t>
  </si>
  <si>
    <t>S36192/21</t>
  </si>
  <si>
    <t>manželé Petr Bína</t>
  </si>
  <si>
    <t>3496/58</t>
  </si>
  <si>
    <t>a Radka Bínová</t>
  </si>
  <si>
    <t>Rosolova 604</t>
  </si>
  <si>
    <t>VB hluku</t>
  </si>
  <si>
    <t>Pozemek v obvodu a v ochranném pásmu dráhy trati Horní Cerekev - Tábor. Pozemek navazuje na pozemek p.č. 1192, z něhož je přístupný, a dále na pozemek p.č. 1191 včetně rodinného domu v podílovém spoluvlastnictví žadatelů. Třetí spoluvlastnice těchto pozemků nemá o odkup zájem. Na pozemku se nachází oplocení a drobná stavba dřevěného skladu zahradního náčiní, vše ve vlastnictví žadatelů. Součástí pozemku jsou trvalé porosty. Žadatelé mají pozemek pronajatý. Pozemek je zatížen stávající služebností vedení sítě zapsanou na LV ve prospěch společnosti Bačina stavební firma a.s. Pozemek je zatížen služebností zapsanou na LV spočívající v "povinnosti strpění důsledků/škodlivého vlivu trvání a provozu dráhy". V rámci kupní smlouvy bude zapsáno věcné právo, kde se nabyvatelé vzdají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Pozemek byl původně součástí drážního tělesa, po jeho oddělení na základě geometrického plánu byl nově v roce 2022 zapsán v katastru nemovitostí jako zahrada. Dle platného územního plánu je pozemek zařazen do plochy pro dopravní infrastrukturu - drážní (DZ).</t>
  </si>
  <si>
    <t>S36200/21</t>
  </si>
  <si>
    <t>Štěpánka Šimsová</t>
  </si>
  <si>
    <t>3496/59</t>
  </si>
  <si>
    <t>Rosolova 605</t>
  </si>
  <si>
    <t>Pozemek v obvodu a v ochranném pásmu dráhy trati Horní Cerekev - Tábor. Pozemek navazuje na pozemek p.č. 1194, z něhož je přístupný, a dále na pozemek p.č. 1193 včetně rodinného domu ve vlastnictví žadatelky. Na pozemku se nachází oplocení a malá část stavby garáže, obojí ve vlastnictví žadatelky. Součástí pozemku jsou trvalé porosty. Žadatelka má pozemek pronajatý. Pozemek je zatížen stávající služebností vedení sítě zapsanou na LV ve prospěch společnosti Bačina stavební firma a.s. Pozemek je zatížen služebností zapsanou na LV spočívající v "povinnosti strpění důsledků/škodlivého vlivu trvání a provozu dráhy". V rámci kupní smlouvy bude zapsáno věcné právo, kde se nabyvatelka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Pozemek byl původně součástí drážního tělesa, po jeho oddělení na základě geometrického plánu byl nově v roce 2022 zapsán v katastru nemovitostí jako zahrada. Dle platného územního plánu je pozemek zařazen do plochy pro dopravní infrastrukturu - drážní (DZ).</t>
  </si>
  <si>
    <t>S36212/21</t>
  </si>
  <si>
    <t>Manželé Pavel Šimka a</t>
  </si>
  <si>
    <t>3496/60</t>
  </si>
  <si>
    <t>Alena Šimková</t>
  </si>
  <si>
    <t>Rosolova 606</t>
  </si>
  <si>
    <t>Pozemek v obvodu a v ochranném pásmu dráhy trati Horní Cerekev - Tábor. Pozemek navazuje na pozemek p.č. 1196, z něhož je přístupný, a dále na pozemek p.č. 1195 včetně rodinného domu ve vlastnictví žadatelů. Na pozemku se nachází oplocení ve vlastnictví žadatelů. Součástí pozemku jsou trvalé porosty. Žadatelé mají pozemek pronajatý. Pozemek je zatížen stávající služebností vedení sítě zapsanou na LV ve prospěch společnosti Bačina stavební firma a.s. Pozemek je zatížen služebností zapsanou na LV spočívající v "povinnosti strpění důsledků/škodlivého vlivu trvání a provozu dráhy". V rámci kupní smlouvy bude zapsáno věcné právo, kde se nabyvatelé vzdají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Pozemek byl původně součástí drážního tělesa, po jeho oddělení na základě geometrického plánu byl nově v roce 2022 zapsán v katastru nemovitostí jako zahrada. Dle platného územního plánu je pozemek zařazen do plochy pro dopravní infrastrukturu - drážní (DZ).</t>
  </si>
  <si>
    <t>Blíževedly</t>
  </si>
  <si>
    <t>Luděk Veselý</t>
  </si>
  <si>
    <t>58/1</t>
  </si>
  <si>
    <t>Žežická 677/19</t>
  </si>
  <si>
    <t>1005/4</t>
  </si>
  <si>
    <t>40007 Ústí nad Labem</t>
  </si>
  <si>
    <t>na 58/1</t>
  </si>
  <si>
    <t xml:space="preserve">                                                                                                                                                                                                                                                                                                                                                                                                                                                                                                                                                                                                                                                                                                                                                                                                                                                                                                                                                    </t>
  </si>
  <si>
    <t>Nabývací tituly: Pozemková kniha č. IV. a č. XI. pro katastrální území Blíževedly.</t>
  </si>
  <si>
    <t>S0566/03</t>
  </si>
  <si>
    <t>Nové Město u Mikulova</t>
  </si>
  <si>
    <t>TJ Lokomotiva Teplice, z.s.</t>
  </si>
  <si>
    <t>431/16</t>
  </si>
  <si>
    <t>Emilie Dvořákové 1630</t>
  </si>
  <si>
    <t>na 431/16</t>
  </si>
  <si>
    <t>Moldava</t>
  </si>
  <si>
    <t>Trnovany</t>
  </si>
  <si>
    <t>služebnost přístupu</t>
  </si>
  <si>
    <t xml:space="preserve">na 431/1 </t>
  </si>
  <si>
    <t>41501 Teplice</t>
  </si>
  <si>
    <t>IČO: 47767553</t>
  </si>
  <si>
    <t xml:space="preserve">Pozemek severně od žst. Mikulov-Nové Město v ochranném pásmu dráhy trati Louka u Litvínova - Moldava v Krušných Horách. Pozemek tvoří zázemí stavby č.p. 28 na pozemku p.č. st. 72, obojí ve vlastnictví žadatele. Stavba č.p. 28 se zčásti nachází i na prodávaném pozemku, přičemž zápis skutečné polohy stavby si nabyvatel zajistí po odkupu pozemku p.č. 431/16. Znalec tuto skutečnost zohlednil a pozemek byl oceněn jako pozemek stavební. Přístup bude řešen z místní komunikace Obce Moldava pozemku p.č. 355/2 a dále přes pozemek Správy železnic p.č. 431/1. V rámci kupní smlouvy bude sjednána služebnost práva chůze a jízdy ve prospěch žadatele přes pozemek Správy železnic p.č. 431/1 v rozsahu dle geometrického plánu č. 439-50/2019. Součástí pozemku jsou trvalé porosty. Oplocení, drobné stavby a pozemkové úpravy jsou vlastnictvím žadatele a nejsou předmětem prodeje. Žadatel má pozemek pronajatý. Pozemek je součástí nemovité kulturní památky v památkově chráněném území, Státní památkový ústav bude z důvodu oznamovací povinnosti informován o změně vlastníka nemovitosti.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Z hlediska územního plánu se nemovitost nachází částečně v zastavěném území v ploše rekreace a část v nezastavěném území v ploše dopravní infrastruktury - plochy železniční dopravy. </t>
  </si>
  <si>
    <t>S3696/19</t>
  </si>
  <si>
    <t>Hodonín</t>
  </si>
  <si>
    <t>st. 8617</t>
  </si>
  <si>
    <t xml:space="preserve">tř. Dukelských hrdinů </t>
  </si>
  <si>
    <t>2337/94</t>
  </si>
  <si>
    <t>69501 Hodonín</t>
  </si>
  <si>
    <t>Pozemek v blízkosti žst. Hodonín v obvodu a ochranném pásmu dráhy trati Přerov - Břeclav. Pozemek je zcela zastavěn stavbou občanského vybavení č.p. 4014 ve vlastnictví žadatelů. Přístup je z veřejné komunikace na pozemku p.č. 2881/6 přes pozemek p.č. 2864/602 ve vlastnictví ČD, a.s.; služebnost přístupu k pozemku si žadatelé sjednají po jeho nabytí. Pozemek mají žadatelé pronajatý. Pozemek je zatížen služebností zapsanou na LV spočívající v "povinnosti strpění důsledků/škodlivého vlivu trvání a provozu dráhy". V rámci kupní smlouvy bude zapsáno věcné právo, kde se nabyvatelé vzdají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města je pozemek zahrnut do funkční plochy DZ - plochy dopravní infrastruktury drážní.</t>
  </si>
  <si>
    <t>Nabývací tituly: Pozemková kniha, číslo seznamu II pro katastrální obec Hodonín.</t>
  </si>
  <si>
    <t>S40007/16</t>
  </si>
  <si>
    <t>Litovice</t>
  </si>
  <si>
    <t>Ing. Jan Rambousek</t>
  </si>
  <si>
    <t>st. 97</t>
  </si>
  <si>
    <t>Hostivice</t>
  </si>
  <si>
    <t>Unhošťská 307</t>
  </si>
  <si>
    <t>služebnost na LV (hluk)</t>
  </si>
  <si>
    <t>27351  Červený Újezd</t>
  </si>
  <si>
    <t>budoucí vzdání se práva</t>
  </si>
  <si>
    <r>
      <t xml:space="preserve">Pozemek na okraji města Hostivice cca 250 m od žst. Hostivice -Litovice v ochranném pásmu dráhy trati Rudná u Prahy - Jeneček odbočka. Pozemek je zcela zastavěn stavbou žadatele č.p. 666. Přístup k pozemku je z veřejné komunikace obce situované na pozemku Správy železnic p.č. 269/19 a dále přes část pozemku Správy železnic p.č. 269/18, přičemž přístup po pozemku p.č. 269/18 je řešen nájemní smlouvou. Oba pozemky p.č. 129/18 a 269/19 se projednávají pro převod Městu Hostivice. Žadatel má prodávaný pozemek pronajatý.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se pozemek nachází v Ploše železnice. </t>
    </r>
  </si>
  <si>
    <t>Nabývací tituly: Železniční kniha Z.11, seznam 22 pro katastrální obec Litovice.</t>
  </si>
  <si>
    <t>S37584/20</t>
  </si>
  <si>
    <t>Horní Branná</t>
  </si>
  <si>
    <t>manželé Pavel a Hana Lukešovi</t>
  </si>
  <si>
    <t>1864/17</t>
  </si>
  <si>
    <t>Zálesní Lhota 200</t>
  </si>
  <si>
    <t xml:space="preserve">Pozemek na okraji města Martinice v Krkonoších a v ochranném pásmu dráhy trati Trutnov hlavní nádraží - Chlumec nad Cidlinou. Součástí pozemku je stavba železniční vlečky ve vlastnictví žadatelů. Pozemek je porostlý náletovými křovinami bez hodnoty. Pozemek přímo navazuje na pozemky žadatelů, z nichž je výhradně přístupný. Pozemek mají žadatelé pronajatý. Pozemek je zatížen služebností zapsanou na LV spočívající v "povinnosti strpění důsledků/škodlivého vlivu trvání a provozu dráhy". V rámci kupní smlouvy bude zapsáno věcné právo, kde se nabyvatelé vzdají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situován v ploše dopravní infrastruktury - železnice (DZ). </t>
  </si>
  <si>
    <t>Nabývací tituly: Pozemková kniha, seznam č. V. pro katastrální území Horní Branná.</t>
  </si>
  <si>
    <t>S143150/21</t>
  </si>
  <si>
    <t xml:space="preserve">Staré Město pod </t>
  </si>
  <si>
    <t>Lesní společnost Broumov</t>
  </si>
  <si>
    <t>3411/5</t>
  </si>
  <si>
    <t>Králickým Sněžníkem</t>
  </si>
  <si>
    <t>Holding, a.s.</t>
  </si>
  <si>
    <t xml:space="preserve">  </t>
  </si>
  <si>
    <t>Komenského 256</t>
  </si>
  <si>
    <t xml:space="preserve">Olomoucký </t>
  </si>
  <si>
    <t>55001 Broumov</t>
  </si>
  <si>
    <t>IČO: 47452633</t>
  </si>
  <si>
    <r>
      <t>Pozemek severně od koncové žst. Staré Město pod Sněžníkem v místě křížení účelové komunikace s tratí v ochranném pásmu dráhy trati Hanušovice-Morava - Staré Město pod Sněžníkem. Pozemek je zcela zastavěn železniční rampou ve vlastnictví žadatele - jedná se o sjednocení vlastnictví stavby s vlastnictvím pozemku. Přístup je možný výhradně z navazujících pozemků žadatele p.č. 350/1 a p.č. 328/1. Žadatel má prodávaný pozemek pronajatý. Pokud dojde k převodu vlastnictví rampy, bude předmětný pozemek prodán novému vlastníkovi rampy za podmínek stanovených v příslušném usnesení vlády ČR.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dopravní obsluha území - železnice.</t>
    </r>
    <r>
      <rPr>
        <sz val="9"/>
        <color rgb="FFFF0000"/>
        <rFont val="Verdana"/>
        <family val="2"/>
      </rPr>
      <t xml:space="preserve"> </t>
    </r>
  </si>
  <si>
    <t>Nabývací tituly: Železniční kniha, vložka č. 26 pro katastrální obec Staré Město.</t>
  </si>
  <si>
    <t>S144923/21</t>
  </si>
  <si>
    <t>manželé Thanh Tiep Nguyen a Thi Nam Le</t>
  </si>
  <si>
    <t>Pod Stárkou 150/17</t>
  </si>
  <si>
    <t>14000 Praha 4</t>
  </si>
  <si>
    <t xml:space="preserve">Pozemek mimo ochranné pásmo dráhy cca 230 m od žst. Česká Lípa hlavní nádraží. Na pozemku stojí budova rodinného domu č.p. 1630 ve vlastnictví žadatele. Součástí prodeje jsou trvalé porosty nacházející se na pozemku. Oplocení a drobná stavba jsou vlastnictvím žadatelů a nejsou předmětem prodeje. Na užívání pozemku je s žadatelem uzavřena nájemní smlouva. Přístup k pozemku je ze sousedního pozemku p.č. 5276/2 ve vlastnictví žadatele a z veřejné komunikace na přilehlých pozemcích p.č. 5127/2 a 5281 ve vlastnictví Města Česká Lípa. Dle územního plánu se pozemek p.č. 5279 nachází v území s funkčním využitím Plochy veřejných prostranství UV. </t>
  </si>
  <si>
    <t>Nabývací tituly: Pozemková kniha, vložka 2625 pro katastrální území Česká Lípa.</t>
  </si>
  <si>
    <t>S11618/22</t>
  </si>
  <si>
    <t>Lišany u Rakovníka</t>
  </si>
  <si>
    <t>Commodity Holding group s.r.o.</t>
  </si>
  <si>
    <t>1986/11</t>
  </si>
  <si>
    <t>Lišany</t>
  </si>
  <si>
    <t>č.p. 350</t>
  </si>
  <si>
    <t xml:space="preserve">st. 444 </t>
  </si>
  <si>
    <t>27052 Lišany</t>
  </si>
  <si>
    <t>na 1986/11 a st. 444</t>
  </si>
  <si>
    <t>IČO: 24182303</t>
  </si>
  <si>
    <t xml:space="preserve">Pozemky západně od žst. Lužná u Rakovníka, v blízkosti úrovňového křížení železniční trati s polní cestou v ochranném pásmu dráhy trati Lužná u Rakovníka - Žatec. Pozemky jsou součástí oploceného skladového areálu žadatele, přístup k těmto pozemkům je možný výhradně z okolních pozemkových ploch žadatele p.č. 376/2 a p.č. st. 445. Pozemek p.č. st. 444 je zcela zastavěn částí budovy žadatele bez čp/če, přičemž druhá část této budovy stojí na pozemku žadatele p.č. st. 445; v předmětném objektu žadatele jsou umístěny velkokapacitní ocelové nádrže na skladování pohonných hmot. Na pozemku p.č. 1986/11 se nachází část zpevněné panelové plochy sloužící jako manipulační prostor a oplocení oddělující areál žadatele od přilehlé železniční trati (obojí ve vlastnictví žadatele); nejsou předmětem prodeje. Na užívání pozemků je s žadatelem uzavřena nájemní smlouva. Prodejem pozemků dojde ke sjednocení vlastnictví pozemku s vlastnictvím budovy a k funkčnímu scelení s navazujícími nemovitostmi žadatele v rámci jeho skladového areálu. Pozemky jsou zatíženy služebností zapsanou na LV spočívající v "povinnosti strpění důsledků/škodlivého vlivu trvání a provozu dráhy". V rámci kupní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Podle územně plánovací dokumentace obce Lišany se předmětné pozemky nacházejí mimo zastavěné území, v ploše "Plochy dopravní infrastruktury - železnice. </t>
  </si>
  <si>
    <t xml:space="preserve">Nabývací tituly: Zápis v Železniční knize, definitivní vložka Z. 6. pro katastrální obec Lišany - vloženo právo vlastnické Československé republice (státní správa železniční) od roku 1924. </t>
  </si>
  <si>
    <t>S35518/21</t>
  </si>
  <si>
    <t>Dolní Branná</t>
  </si>
  <si>
    <t>Jiří Suk</t>
  </si>
  <si>
    <t>1591/8</t>
  </si>
  <si>
    <t>Bedřichov 102</t>
  </si>
  <si>
    <t>Královehradeký</t>
  </si>
  <si>
    <t>54351  Špindlerův Mlýn</t>
  </si>
  <si>
    <t xml:space="preserve">Pozemek v obvodu a ochranném pásmu dráhy trati Trutnov hlavní nádraží - Chlumec nad Cidlinou. Pozemek navazuje na pozemek žadatele p.č. 1168/3 a není přístupný z veřejné komunikace. Záměrem žadatele je rozšířit zahradu a vybudovat rodinný relaxační prostor. Žadatel má nemovitost pronajatou za účelem zahrady.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bydlení (B). </t>
  </si>
  <si>
    <t>Nabývací tituly: Pozemková kniha, číslo seznamu I. a knihovní vložka 256 pro katastrální obec Dolní Branná.</t>
  </si>
  <si>
    <t>Lužná u Rakovníka</t>
  </si>
  <si>
    <t>České dráhy, a.s.</t>
  </si>
  <si>
    <t>železniční svršek - kolej č.8a</t>
  </si>
  <si>
    <t>na 1987/16 a 1987/20</t>
  </si>
  <si>
    <t>Nábřeží L. Svobody 1222</t>
  </si>
  <si>
    <t>železniční spodek - kolej č.8a</t>
  </si>
  <si>
    <t>11015  Praha 1</t>
  </si>
  <si>
    <t>zarážedlo</t>
  </si>
  <si>
    <t xml:space="preserve"> na 1987/20</t>
  </si>
  <si>
    <t>není</t>
  </si>
  <si>
    <t>IČO: 70994226</t>
  </si>
  <si>
    <t xml:space="preserve">Předmět prodeje se nachází v obvodu a ochranném pásmu dráhy trati Kladno - Lužná u Rakovníka. Svršek a spodek koleje č. 8a včetně zarážedla leží na pozemcích žadatele p.č. 1987/16 a 1987/20 v k.ú. Lužná u Rakovníka a je součástí areálu železničního muzea Lužná u Rakovníka. Kusá manipulační kolej č. 8a z kolejnic na dřevěných pražcích o celkové délce 101 m navazuje na výhybku č. 8, která zůstává Správě železnic. Jelikož předmětem zcizení je část celostátní dráhy, bude v textu kupní smlouvy toto ustanovení: „Kupující bere na vědomí, že část dráhy, která je součástí předmětu prodeje, je součástí dráhy celostátní a zavazuje se plnit všechny povinnosti vyplývající pro vlastníka celostátní dráhy z obecně závazných právních předpisů ČR, zejména zákona č. 266/1994 Sb., o drahách, ve znění pozdějších předpisů“  </t>
  </si>
  <si>
    <t>Nabývací tituly: Vlastní výstavba dráhy.</t>
  </si>
  <si>
    <t>S148598/21</t>
  </si>
  <si>
    <t>Libochovany</t>
  </si>
  <si>
    <t xml:space="preserve">EUROVIA Kamenolomy, a.s. </t>
  </si>
  <si>
    <t>1400/1</t>
  </si>
  <si>
    <t>Londýnská 637/79a</t>
  </si>
  <si>
    <t>pozemek (dobývací prostor)</t>
  </si>
  <si>
    <t>část 1400/2</t>
  </si>
  <si>
    <t xml:space="preserve">Liberec XI - Růžodol I </t>
  </si>
  <si>
    <t>pozemek (přírodní zeleň)</t>
  </si>
  <si>
    <t xml:space="preserve">46001 Liberec </t>
  </si>
  <si>
    <t>1442/3</t>
  </si>
  <si>
    <t>IČO: 27096670</t>
  </si>
  <si>
    <t xml:space="preserve">Pozemky v oblasti těžebního prostoru kamenolomu a zcela mimo ochranné pásmo dráhy. Úzké pozemky vklíněné mezi pozemky žadatele jsou součástí průmyslového areálu žadatele. Na částech pozemků p.č. 1400/1 a 1442/3 se nachází zpevněný povrch komunikace ve vlastnictví žadatele a konstrukce dráhy pro těžební vozíky - obojí ve vlastnictví žadatele, není předmětem prodeje. Část pozemku p.č. 1400/2 se dle zápisu na LV nachází v dobývacím prostoru, na druhé části pozemku se nachází pouze bezcenný náletový porost, přičemž každou část znalec ocenil jinak. Pozemek p.č. 1400/1 je přístupný z krajské silnice č. 261 na pozemku p.č. 1403/2 a dále přes pozemek Správy železnic p.č. 1400/3, ostatní prodávané pozemky jsou přístupné z pozemků žadatele. Na užívání pozemků je s žadatelem uzavřena nájemní smlouva. Pozemek p.č. 1400/1 je zatížený služebností chůzí a jízdy zapsanou na LV ve prospěch pozemků p.č. st. 253/1, p.č. st. 253/2, p.č. st. 253/3 a p.č. 501. Dle platného územního plánu se pozemky p.č. 1400/1 a 1442/3 nacházejí v ploše "PV" - plochy veřejných prostranství; pozemek p.č. 1400/2 se nachází v ploše "NT"  - plochy těžby nerostů (jižní 1/3 pozemku) a zbylá část v ploše "ZP" - plochy zeleně přírodního charakteru. </t>
  </si>
  <si>
    <t>Nabývací tituly: Hospodářská smlouva z roku 1988.</t>
  </si>
  <si>
    <t>CELKEM B + C:</t>
  </si>
  <si>
    <t>S16297/19</t>
  </si>
  <si>
    <t>rampa bez zásypu</t>
  </si>
  <si>
    <t>Nabývací tituly: Pozemková kniha, seznam XII. pro katastrální obec Česká Lípa.</t>
  </si>
  <si>
    <t>S12294/19</t>
  </si>
  <si>
    <t>Pozemky se nacházejí v blízkosti úrovňového křížení trati s krajskou silnicí v ochranném pásmu dráhy trati Lovosice - Česká Lípa hlavní nádraží. Pozemek p.č. 58/1 je oddělen na základě geometrického plánu č. 401-119/2019 z pozemku p.č. 58. Na pozemku p.č. 58/1 se nachází objekt bývalého strážního domku č.p. 121 včetně pozemkových úprav, kůlen a oplocení, vše ve vlastnictví žadatele. Součástí ocenění pozemku p.č. 58/1 jsou původní trvalé porosty, naopak živý plot vysázel žadatel, tudíž tento součástí ocenění není. Navazující pozemek p.č. 1004/5 je zarostlý bezcennými náletovými porosty. Přístup je ze silnice Libereckého kraje přes pozemek obce p.č. 431/2.  Zároveň s kupní smlouvou budou pozemky v celém svém rozsahu zatíženy služebností spočívající v "povinnosti strpění důsledků/škodlivého vlivu trvání a provozu dráhy". V kupní smlouvě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Z hlediska územního plánu se pozemek p.č. st. 58 nachází v ploše bydlení v rodinných domech a pozemek p.č. 1004/5 v ploše dopravní infrastruktury.</t>
  </si>
  <si>
    <t>Nabývací tituly: Železniční kniha, vložka č. 29 pro katastrální území Nové Město.</t>
  </si>
  <si>
    <t>manželé Miroslav</t>
  </si>
  <si>
    <t>a Alžběta Poláčkovi</t>
  </si>
  <si>
    <t>budoucí věcněprávní omezení</t>
  </si>
  <si>
    <t>51401 Studenec</t>
  </si>
  <si>
    <t xml:space="preserve">Příloha 
usnesení vlády
ze dne 14. června 2023 č. 413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</si>
</sst>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Kč&quot;;\-#,##0.00\ &quot;Kč&quot;"/>
    <numFmt numFmtId="8" formatCode="#,##0.00\ &quot;Kč&quot;;[Red]\-#,##0.00\ &quot;Kč&quot;"/>
    <numFmt numFmtId="164" formatCode="#,##0.00\ &quot;Kč&quot;"/>
  </numFmts>
  <fonts count="28">
    <font>
      <sz val="11"/>
      <color theme="1"/>
      <name val="Calibri"/>
      <family val="2"/>
      <scheme val="minor"/>
    </font>
    <font>
      <sz val="10"/>
      <name val="Arial"/>
      <family val="2"/>
    </font>
    <font>
      <sz val="11"/>
      <color theme="1"/>
      <name val="Verdana"/>
      <family val="2"/>
    </font>
    <font>
      <sz val="9"/>
      <name val="Arial CE"/>
      <family val="2"/>
    </font>
    <font>
      <sz val="8"/>
      <name val="Arial CE"/>
      <family val="2"/>
    </font>
    <font>
      <sz val="10"/>
      <name val="Arial CE"/>
      <family val="2"/>
    </font>
    <font>
      <sz val="8"/>
      <name val="Verdana"/>
      <family val="2"/>
    </font>
    <font>
      <sz val="9"/>
      <name val="Verdana"/>
      <family val="2"/>
    </font>
    <font>
      <sz val="9"/>
      <color theme="1"/>
      <name val="Verdana"/>
      <family val="2"/>
    </font>
    <font>
      <b/>
      <sz val="9"/>
      <color theme="1"/>
      <name val="Verdana"/>
      <family val="2"/>
    </font>
    <font>
      <sz val="8"/>
      <color theme="1"/>
      <name val="Verdana"/>
      <family val="2"/>
    </font>
    <font>
      <b/>
      <sz val="9"/>
      <name val="Verdana"/>
      <family val="2"/>
    </font>
    <font>
      <vertAlign val="superscript"/>
      <sz val="8"/>
      <name val="Verdana"/>
      <family val="2"/>
    </font>
    <font>
      <b/>
      <sz val="8"/>
      <name val="Verdana"/>
      <family val="2"/>
    </font>
    <font>
      <sz val="9"/>
      <color indexed="8"/>
      <name val="Verdana"/>
      <family val="2"/>
    </font>
    <font>
      <b/>
      <sz val="9"/>
      <color rgb="FF0070C0"/>
      <name val="Verdana"/>
      <family val="2"/>
    </font>
    <font>
      <sz val="9"/>
      <color indexed="10"/>
      <name val="Verdana"/>
      <family val="2"/>
    </font>
    <font>
      <sz val="9"/>
      <color rgb="FFFF0000"/>
      <name val="Verdana"/>
      <family val="2"/>
    </font>
    <font>
      <b/>
      <sz val="9"/>
      <color rgb="FFFF0000"/>
      <name val="Verdana"/>
      <family val="2"/>
    </font>
    <font>
      <sz val="9"/>
      <color indexed="48"/>
      <name val="Verdana"/>
      <family val="2"/>
    </font>
    <font>
      <sz val="9"/>
      <color rgb="FF000000"/>
      <name val="Verdana"/>
      <family val="2"/>
    </font>
    <font>
      <sz val="9"/>
      <color theme="3" tint="-0.24997000396251678"/>
      <name val="Verdana"/>
      <family val="2"/>
    </font>
    <font>
      <sz val="11"/>
      <color rgb="FF0070C0"/>
      <name val="Calibri"/>
      <family val="2"/>
      <scheme val="minor"/>
    </font>
    <font>
      <b/>
      <sz val="9"/>
      <color rgb="FF7030A0"/>
      <name val="Verdana"/>
      <family val="2"/>
    </font>
    <font>
      <b/>
      <sz val="9"/>
      <color rgb="FF00B050"/>
      <name val="Verdana"/>
      <family val="2"/>
    </font>
    <font>
      <sz val="9"/>
      <color rgb="FFC00000"/>
      <name val="Verdana"/>
      <family val="2"/>
    </font>
    <font>
      <sz val="9"/>
      <color rgb="FF00B050"/>
      <name val="Verdana"/>
      <family val="2"/>
    </font>
    <font>
      <sz val="14"/>
      <color theme="1"/>
      <name val="Arial"/>
      <family val="2"/>
    </font>
  </fonts>
  <fills count="5">
    <fill>
      <patternFill/>
    </fill>
    <fill>
      <patternFill patternType="gray125"/>
    </fill>
    <fill>
      <patternFill patternType="solid">
        <fgColor rgb="FFCCECFF"/>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style="medium"/>
      <right style="thin"/>
      <top style="medium"/>
      <bottom/>
    </border>
    <border>
      <left/>
      <right style="thin"/>
      <top style="medium"/>
      <bottom/>
    </border>
    <border>
      <left style="medium"/>
      <right style="thin"/>
      <top/>
      <bottom/>
    </border>
    <border>
      <left/>
      <right style="thin"/>
      <top/>
      <bottom/>
    </border>
    <border>
      <left/>
      <right/>
      <top/>
      <bottom style="thin"/>
    </border>
    <border>
      <left style="thin"/>
      <right/>
      <top style="thin"/>
      <bottom/>
    </border>
    <border>
      <left style="thin"/>
      <right style="thin"/>
      <top/>
      <bottom/>
    </border>
    <border>
      <left style="medium"/>
      <right style="thin"/>
      <top/>
      <bottom style="medium"/>
    </border>
    <border>
      <left style="thin"/>
      <right style="thin"/>
      <top/>
      <bottom style="medium"/>
    </border>
    <border>
      <left/>
      <right/>
      <top/>
      <bottom style="medium"/>
    </border>
    <border>
      <left style="medium"/>
      <right style="thin"/>
      <top style="medium"/>
      <bottom style="medium"/>
    </border>
    <border>
      <left/>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medium"/>
      <bottom style="medium"/>
    </border>
    <border>
      <left style="thin"/>
      <right style="medium"/>
      <top style="thin"/>
      <bottom style="medium"/>
    </border>
    <border>
      <left style="medium"/>
      <right/>
      <top style="medium"/>
      <bottom/>
    </border>
    <border>
      <left style="thin"/>
      <right style="thin"/>
      <top style="medium"/>
      <bottom/>
    </border>
    <border>
      <left style="thin"/>
      <right style="thin"/>
      <top style="medium"/>
      <bottom style="thin"/>
    </border>
    <border>
      <left style="thin"/>
      <right/>
      <top style="thin"/>
      <bottom style="thin"/>
    </border>
    <border>
      <left style="thin"/>
      <right/>
      <top/>
      <bottom/>
    </border>
    <border>
      <left/>
      <right style="thin"/>
      <top style="thin"/>
      <bottom style="thin"/>
    </border>
    <border>
      <left style="thin"/>
      <right style="thin"/>
      <top style="thin"/>
      <bottom style="medium"/>
    </border>
    <border>
      <left style="thin"/>
      <right/>
      <top style="thin"/>
      <bottom style="medium"/>
    </border>
    <border>
      <left style="thin"/>
      <right/>
      <top/>
      <bottom style="medium"/>
    </border>
    <border>
      <left/>
      <right style="thin"/>
      <top style="thin"/>
      <bottom style="medium"/>
    </border>
    <border>
      <left style="medium"/>
      <right/>
      <top/>
      <bottom/>
    </border>
    <border>
      <left style="thin"/>
      <right style="medium"/>
      <top/>
      <bottom/>
    </border>
    <border>
      <left style="medium"/>
      <right/>
      <top/>
      <bottom style="medium"/>
    </border>
    <border>
      <left/>
      <right style="thin"/>
      <top/>
      <bottom style="medium"/>
    </border>
    <border>
      <left style="thin"/>
      <right/>
      <top style="medium"/>
      <bottom/>
    </border>
    <border>
      <left/>
      <right/>
      <top style="medium"/>
      <bottom/>
    </border>
    <border>
      <left style="thin"/>
      <right style="medium"/>
      <top style="medium"/>
      <bottom/>
    </border>
    <border>
      <left style="thin"/>
      <right style="thin"/>
      <top/>
      <bottom style="thin"/>
    </border>
    <border>
      <left/>
      <right style="thin"/>
      <top style="medium"/>
      <bottom style="thin"/>
    </border>
    <border>
      <left style="thin"/>
      <right/>
      <top style="medium"/>
      <bottom style="thin"/>
    </border>
    <border>
      <left style="thin"/>
      <right/>
      <top/>
      <bottom style="thin"/>
    </border>
    <border>
      <left style="thin"/>
      <right style="medium"/>
      <top/>
      <bottom style="thin"/>
    </border>
    <border>
      <left style="thin"/>
      <right style="medium"/>
      <top/>
      <bottom style="medium"/>
    </border>
    <border>
      <left/>
      <right/>
      <top style="thin"/>
      <bottom style="thin"/>
    </border>
    <border>
      <left style="thin"/>
      <right style="thin"/>
      <top style="thin"/>
      <bottom/>
    </border>
    <border>
      <left/>
      <right/>
      <top style="thin"/>
      <bottom/>
    </border>
    <border>
      <left/>
      <right/>
      <top style="medium"/>
      <bottom style="thin"/>
    </border>
    <border>
      <left/>
      <right style="thin"/>
      <top style="thin"/>
      <bottom/>
    </border>
    <border>
      <left/>
      <right style="medium"/>
      <top/>
      <bottom/>
    </border>
    <border>
      <left/>
      <right style="thin"/>
      <top/>
      <bottom style="thin"/>
    </border>
    <border>
      <left/>
      <right style="medium"/>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cellStyleXfs>
  <cellXfs count="561">
    <xf numFmtId="0" fontId="0" fillId="0" borderId="0" xfId="0"/>
    <xf numFmtId="0" fontId="3" fillId="0" borderId="0" xfId="0" applyFont="1" applyBorder="1" applyProtection="1">
      <protection/>
    </xf>
    <xf numFmtId="0" fontId="3" fillId="0" borderId="0" xfId="0" applyFont="1" applyProtection="1">
      <protection/>
    </xf>
    <xf numFmtId="49" fontId="3" fillId="0" borderId="0" xfId="0" applyNumberFormat="1" applyFont="1" applyAlignment="1" applyProtection="1">
      <alignment horizontal="right"/>
      <protection/>
    </xf>
    <xf numFmtId="164" fontId="3" fillId="0" borderId="0" xfId="0" applyNumberFormat="1" applyFont="1" applyBorder="1" applyProtection="1">
      <protection/>
    </xf>
    <xf numFmtId="0" fontId="4" fillId="0" borderId="0" xfId="0" applyFont="1" applyProtection="1">
      <protection/>
    </xf>
    <xf numFmtId="0" fontId="7" fillId="0" borderId="0" xfId="0" applyFont="1" applyProtection="1">
      <protection/>
    </xf>
    <xf numFmtId="0" fontId="8" fillId="0" borderId="0" xfId="0" applyFont="1"/>
    <xf numFmtId="0" fontId="10" fillId="0" borderId="0" xfId="0" applyFont="1"/>
    <xf numFmtId="0" fontId="6" fillId="2" borderId="1" xfId="0" applyFont="1" applyFill="1" applyBorder="1" applyAlignment="1" applyProtection="1">
      <alignment horizontal="centerContinuous"/>
      <protection/>
    </xf>
    <xf numFmtId="164" fontId="6" fillId="2" borderId="2" xfId="0" applyNumberFormat="1" applyFont="1" applyFill="1" applyBorder="1" applyAlignment="1" applyProtection="1">
      <alignment horizontal="center"/>
      <protection/>
    </xf>
    <xf numFmtId="0" fontId="6" fillId="2" borderId="3" xfId="0" applyFont="1" applyFill="1" applyBorder="1" applyAlignment="1" applyProtection="1">
      <alignment horizontal="centerContinuous"/>
      <protection/>
    </xf>
    <xf numFmtId="0" fontId="6" fillId="2" borderId="4" xfId="0" applyFont="1" applyFill="1" applyBorder="1" applyAlignment="1" applyProtection="1">
      <alignment horizontal="center"/>
      <protection/>
    </xf>
    <xf numFmtId="49" fontId="6" fillId="2" borderId="4" xfId="0" applyNumberFormat="1" applyFont="1" applyFill="1" applyBorder="1" applyAlignment="1" applyProtection="1">
      <alignment horizontal="center" vertical="center"/>
      <protection/>
    </xf>
    <xf numFmtId="164" fontId="6" fillId="2" borderId="4" xfId="0" applyNumberFormat="1" applyFont="1" applyFill="1" applyBorder="1" applyAlignment="1" applyProtection="1">
      <alignment horizontal="center"/>
      <protection/>
    </xf>
    <xf numFmtId="0" fontId="6" fillId="2" borderId="5" xfId="0" applyFont="1" applyFill="1" applyBorder="1" applyAlignment="1" applyProtection="1">
      <alignment horizontal="center"/>
      <protection/>
    </xf>
    <xf numFmtId="164" fontId="6" fillId="2" borderId="5" xfId="0" applyNumberFormat="1" applyFont="1" applyFill="1" applyBorder="1" applyAlignment="1" applyProtection="1">
      <alignment horizontal="center"/>
      <protection/>
    </xf>
    <xf numFmtId="0" fontId="6" fillId="2" borderId="4" xfId="0" applyFont="1" applyFill="1" applyBorder="1" applyAlignment="1" applyProtection="1">
      <alignment horizontal="center" vertical="center"/>
      <protection/>
    </xf>
    <xf numFmtId="164" fontId="6" fillId="2" borderId="0" xfId="0" applyNumberFormat="1" applyFont="1" applyFill="1" applyBorder="1" applyAlignment="1" applyProtection="1">
      <alignment horizontal="center"/>
      <protection/>
    </xf>
    <xf numFmtId="164" fontId="6" fillId="2" borderId="6" xfId="0" applyNumberFormat="1" applyFont="1" applyFill="1" applyBorder="1" applyAlignment="1" applyProtection="1">
      <alignment horizontal="center"/>
      <protection/>
    </xf>
    <xf numFmtId="0" fontId="6" fillId="2" borderId="3" xfId="0" applyFont="1" applyFill="1" applyBorder="1" applyAlignment="1" applyProtection="1">
      <alignment horizontal="justify"/>
      <protection/>
    </xf>
    <xf numFmtId="164" fontId="6" fillId="2" borderId="7" xfId="0" applyNumberFormat="1" applyFont="1" applyFill="1" applyBorder="1" applyAlignment="1" applyProtection="1">
      <alignment horizontal="center"/>
      <protection/>
    </xf>
    <xf numFmtId="0" fontId="6" fillId="2" borderId="8" xfId="0" applyFont="1" applyFill="1" applyBorder="1" applyAlignment="1" applyProtection="1">
      <alignment horizontal="centerContinuous"/>
      <protection/>
    </xf>
    <xf numFmtId="0" fontId="6" fillId="2" borderId="9" xfId="0" applyFont="1" applyFill="1" applyBorder="1" applyAlignment="1" applyProtection="1">
      <alignment horizontal="center"/>
      <protection/>
    </xf>
    <xf numFmtId="0" fontId="6" fillId="2" borderId="9" xfId="0" applyFont="1" applyFill="1" applyBorder="1" applyAlignment="1" applyProtection="1">
      <alignment horizontal="center" vertical="center"/>
      <protection/>
    </xf>
    <xf numFmtId="49" fontId="6" fillId="2" borderId="9" xfId="0" applyNumberFormat="1" applyFont="1" applyFill="1" applyBorder="1" applyAlignment="1" applyProtection="1">
      <alignment horizontal="center" vertical="center"/>
      <protection/>
    </xf>
    <xf numFmtId="164" fontId="6" fillId="2" borderId="9" xfId="0" applyNumberFormat="1" applyFont="1" applyFill="1" applyBorder="1" applyAlignment="1" applyProtection="1">
      <alignment horizontal="center"/>
      <protection/>
    </xf>
    <xf numFmtId="164" fontId="6" fillId="2" borderId="10" xfId="0" applyNumberFormat="1" applyFont="1" applyFill="1" applyBorder="1" applyAlignment="1" applyProtection="1">
      <alignment horizontal="justify" wrapText="1"/>
      <protection/>
    </xf>
    <xf numFmtId="0" fontId="13" fillId="2" borderId="11" xfId="0" applyNumberFormat="1" applyFont="1" applyFill="1" applyBorder="1" applyAlignment="1" applyProtection="1">
      <alignment horizontal="centerContinuous"/>
      <protection/>
    </xf>
    <xf numFmtId="0" fontId="13" fillId="2" borderId="12" xfId="0" applyNumberFormat="1" applyFont="1" applyFill="1" applyBorder="1" applyAlignment="1" applyProtection="1">
      <alignment horizontal="center"/>
      <protection/>
    </xf>
    <xf numFmtId="0" fontId="13" fillId="2" borderId="13" xfId="0" applyNumberFormat="1" applyFont="1" applyFill="1" applyBorder="1" applyAlignment="1" applyProtection="1">
      <alignment horizontal="center"/>
      <protection/>
    </xf>
    <xf numFmtId="0" fontId="13" fillId="2" borderId="14" xfId="0" applyNumberFormat="1" applyFont="1" applyFill="1" applyBorder="1" applyAlignment="1" applyProtection="1">
      <alignment horizontal="center"/>
      <protection/>
    </xf>
    <xf numFmtId="0" fontId="6" fillId="2" borderId="15" xfId="0" applyFont="1" applyFill="1" applyBorder="1" applyAlignment="1" applyProtection="1">
      <alignment horizontal="center"/>
      <protection/>
    </xf>
    <xf numFmtId="0" fontId="6" fillId="2" borderId="2" xfId="0" applyFont="1" applyFill="1" applyBorder="1" applyAlignment="1" applyProtection="1">
      <alignment horizontal="center"/>
      <protection/>
    </xf>
    <xf numFmtId="0" fontId="7" fillId="0" borderId="16" xfId="0" applyFont="1" applyFill="1" applyBorder="1"/>
    <xf numFmtId="0" fontId="7" fillId="0" borderId="7" xfId="21" applyFont="1" applyFill="1" applyBorder="1" applyAlignment="1">
      <alignment horizontal="left"/>
      <protection/>
    </xf>
    <xf numFmtId="0" fontId="7" fillId="0" borderId="0" xfId="0" applyFont="1" applyFill="1" applyProtection="1">
      <protection/>
    </xf>
    <xf numFmtId="0" fontId="8" fillId="0" borderId="17" xfId="0" applyFont="1" applyBorder="1" applyAlignment="1">
      <alignment vertical="center"/>
    </xf>
    <xf numFmtId="0" fontId="8" fillId="0" borderId="12" xfId="0" applyFont="1" applyBorder="1" applyAlignment="1">
      <alignment vertical="center"/>
    </xf>
    <xf numFmtId="0" fontId="11" fillId="3" borderId="12" xfId="21" applyFont="1" applyFill="1" applyBorder="1" applyAlignment="1">
      <alignment vertical="center"/>
      <protection/>
    </xf>
    <xf numFmtId="0" fontId="8" fillId="0" borderId="12" xfId="0" applyFont="1" applyBorder="1" applyAlignment="1">
      <alignment horizontal="center" vertical="center"/>
    </xf>
    <xf numFmtId="0" fontId="8" fillId="0" borderId="12" xfId="0" applyFont="1" applyBorder="1" applyAlignment="1">
      <alignment horizontal="right" vertical="center"/>
    </xf>
    <xf numFmtId="0" fontId="8" fillId="0" borderId="0" xfId="0" applyFont="1" applyAlignment="1">
      <alignment vertical="center"/>
    </xf>
    <xf numFmtId="0" fontId="7" fillId="0" borderId="0" xfId="0" applyFont="1" applyAlignment="1" applyProtection="1">
      <alignment vertical="top"/>
      <protection/>
    </xf>
    <xf numFmtId="164" fontId="11" fillId="3" borderId="18" xfId="0" applyNumberFormat="1" applyFont="1" applyFill="1" applyBorder="1"/>
    <xf numFmtId="0" fontId="7" fillId="0" borderId="19" xfId="0" applyFont="1" applyFill="1" applyBorder="1"/>
    <xf numFmtId="164" fontId="11" fillId="0" borderId="18" xfId="0" applyNumberFormat="1" applyFont="1" applyFill="1" applyBorder="1"/>
    <xf numFmtId="0" fontId="8" fillId="0" borderId="7" xfId="0" applyFont="1" applyBorder="1"/>
    <xf numFmtId="0" fontId="8" fillId="0" borderId="16" xfId="0" applyFont="1" applyBorder="1"/>
    <xf numFmtId="0" fontId="8" fillId="0" borderId="9" xfId="0" applyFont="1" applyBorder="1"/>
    <xf numFmtId="0" fontId="8" fillId="0" borderId="20" xfId="0" applyFont="1" applyBorder="1"/>
    <xf numFmtId="0" fontId="8" fillId="0" borderId="21" xfId="0" applyFont="1" applyBorder="1"/>
    <xf numFmtId="0" fontId="8" fillId="0" borderId="16" xfId="0" applyFont="1" applyBorder="1" applyAlignment="1">
      <alignment horizontal="right"/>
    </xf>
    <xf numFmtId="3" fontId="8" fillId="0" borderId="16" xfId="0" applyNumberFormat="1" applyFont="1" applyBorder="1"/>
    <xf numFmtId="8" fontId="8" fillId="0" borderId="22" xfId="0" applyNumberFormat="1" applyFont="1" applyBorder="1"/>
    <xf numFmtId="14" fontId="8" fillId="0" borderId="23" xfId="0" applyNumberFormat="1" applyFont="1" applyBorder="1"/>
    <xf numFmtId="8" fontId="8" fillId="0" borderId="7" xfId="0" applyNumberFormat="1" applyFont="1" applyBorder="1"/>
    <xf numFmtId="8" fontId="8" fillId="0" borderId="24" xfId="0" applyNumberFormat="1" applyFont="1" applyBorder="1"/>
    <xf numFmtId="164" fontId="8" fillId="0" borderId="7" xfId="0" applyNumberFormat="1" applyFont="1" applyBorder="1"/>
    <xf numFmtId="0" fontId="8" fillId="0" borderId="7" xfId="0" applyFont="1" applyBorder="1" applyAlignment="1">
      <alignment horizontal="left"/>
    </xf>
    <xf numFmtId="0" fontId="9" fillId="0" borderId="25" xfId="0" applyFont="1" applyBorder="1"/>
    <xf numFmtId="3" fontId="9" fillId="0" borderId="25" xfId="0" applyNumberFormat="1" applyFont="1" applyBorder="1"/>
    <xf numFmtId="8" fontId="9" fillId="0" borderId="26" xfId="0" applyNumberFormat="1" applyFont="1" applyBorder="1"/>
    <xf numFmtId="0" fontId="9" fillId="0" borderId="27" xfId="0" applyFont="1" applyBorder="1"/>
    <xf numFmtId="8" fontId="9" fillId="0" borderId="28" xfId="0" applyNumberFormat="1" applyFont="1" applyBorder="1"/>
    <xf numFmtId="164" fontId="8" fillId="0" borderId="20" xfId="0" applyNumberFormat="1" applyFont="1" applyBorder="1"/>
    <xf numFmtId="0" fontId="7" fillId="0" borderId="3" xfId="21" applyFont="1" applyFill="1" applyBorder="1" applyProtection="1">
      <alignment/>
      <protection/>
    </xf>
    <xf numFmtId="0" fontId="7" fillId="0" borderId="8" xfId="21" applyFont="1" applyFill="1" applyBorder="1" applyProtection="1">
      <alignment/>
      <protection/>
    </xf>
    <xf numFmtId="0" fontId="7" fillId="3" borderId="20" xfId="21" applyFont="1" applyFill="1" applyBorder="1">
      <alignment/>
      <protection/>
    </xf>
    <xf numFmtId="0" fontId="7" fillId="3" borderId="20" xfId="0" applyFont="1" applyFill="1" applyBorder="1"/>
    <xf numFmtId="0" fontId="7" fillId="3" borderId="20" xfId="0" applyFont="1" applyFill="1" applyBorder="1" applyAlignment="1">
      <alignment horizontal="right"/>
    </xf>
    <xf numFmtId="0" fontId="7" fillId="3" borderId="20" xfId="0" applyFont="1" applyFill="1" applyBorder="1" applyAlignment="1" applyProtection="1">
      <alignment horizontal="right"/>
      <protection locked="0"/>
    </xf>
    <xf numFmtId="8" fontId="7" fillId="3" borderId="20" xfId="0" applyNumberFormat="1" applyFont="1" applyFill="1" applyBorder="1" applyProtection="1">
      <protection locked="0"/>
    </xf>
    <xf numFmtId="164" fontId="7" fillId="3" borderId="20" xfId="0" applyNumberFormat="1" applyFont="1" applyFill="1" applyBorder="1" applyAlignment="1" applyProtection="1">
      <alignment horizontal="right"/>
      <protection locked="0"/>
    </xf>
    <xf numFmtId="0" fontId="7" fillId="3" borderId="0" xfId="0" applyFont="1" applyFill="1" applyProtection="1">
      <protection/>
    </xf>
    <xf numFmtId="0" fontId="7" fillId="3" borderId="29" xfId="0" applyFont="1" applyFill="1" applyBorder="1"/>
    <xf numFmtId="0" fontId="7" fillId="3" borderId="7" xfId="21" applyFont="1" applyFill="1" applyBorder="1">
      <alignment/>
      <protection/>
    </xf>
    <xf numFmtId="0" fontId="7" fillId="3" borderId="16" xfId="0" applyFont="1" applyFill="1" applyBorder="1"/>
    <xf numFmtId="0" fontId="7" fillId="3" borderId="16" xfId="0" applyFont="1" applyFill="1" applyBorder="1" applyAlignment="1">
      <alignment horizontal="right"/>
    </xf>
    <xf numFmtId="0" fontId="7" fillId="3" borderId="16" xfId="0" applyFont="1" applyFill="1" applyBorder="1" applyAlignment="1" applyProtection="1">
      <alignment horizontal="right"/>
      <protection locked="0"/>
    </xf>
    <xf numFmtId="8" fontId="7" fillId="3" borderId="22" xfId="0" applyNumberFormat="1" applyFont="1" applyFill="1" applyBorder="1" applyProtection="1">
      <protection locked="0"/>
    </xf>
    <xf numFmtId="164" fontId="7" fillId="3" borderId="16" xfId="0" applyNumberFormat="1" applyFont="1" applyFill="1" applyBorder="1" applyAlignment="1" applyProtection="1">
      <alignment horizontal="right"/>
      <protection locked="0"/>
    </xf>
    <xf numFmtId="14" fontId="14" fillId="3" borderId="23" xfId="0" applyNumberFormat="1" applyFont="1" applyFill="1" applyBorder="1" applyAlignment="1">
      <alignment horizontal="center"/>
    </xf>
    <xf numFmtId="0" fontId="7" fillId="3" borderId="7" xfId="21" applyFont="1" applyFill="1" applyBorder="1" applyAlignment="1">
      <alignment horizontal="left"/>
      <protection/>
    </xf>
    <xf numFmtId="164" fontId="11" fillId="3" borderId="30" xfId="0" applyNumberFormat="1" applyFont="1" applyFill="1" applyBorder="1" applyAlignment="1">
      <alignment horizontal="right"/>
    </xf>
    <xf numFmtId="0" fontId="7" fillId="3" borderId="31" xfId="0" applyFont="1" applyFill="1" applyBorder="1"/>
    <xf numFmtId="0" fontId="7" fillId="3" borderId="9" xfId="0" applyFont="1" applyFill="1" applyBorder="1" applyAlignment="1">
      <alignment horizontal="left"/>
    </xf>
    <xf numFmtId="0" fontId="11" fillId="3" borderId="32" xfId="0" applyFont="1" applyFill="1" applyBorder="1"/>
    <xf numFmtId="0" fontId="11" fillId="3" borderId="32" xfId="0" applyFont="1" applyFill="1" applyBorder="1" applyAlignment="1">
      <alignment horizontal="right"/>
    </xf>
    <xf numFmtId="1" fontId="11" fillId="3" borderId="32" xfId="0" applyNumberFormat="1" applyFont="1" applyFill="1" applyBorder="1" applyAlignment="1" applyProtection="1">
      <alignment horizontal="right"/>
      <protection locked="0"/>
    </xf>
    <xf numFmtId="8" fontId="11" fillId="3" borderId="32" xfId="0" applyNumberFormat="1" applyFont="1" applyFill="1" applyBorder="1" applyAlignment="1" applyProtection="1">
      <alignment horizontal="right"/>
      <protection locked="0"/>
    </xf>
    <xf numFmtId="164" fontId="11" fillId="3" borderId="27" xfId="0" applyNumberFormat="1" applyFont="1" applyFill="1" applyBorder="1"/>
    <xf numFmtId="0" fontId="7" fillId="3" borderId="0" xfId="0" applyFont="1" applyFill="1" applyAlignment="1" applyProtection="1">
      <alignment vertical="center"/>
      <protection/>
    </xf>
    <xf numFmtId="164" fontId="18" fillId="3" borderId="30" xfId="0" applyNumberFormat="1" applyFont="1" applyFill="1" applyBorder="1" applyAlignment="1">
      <alignment horizontal="right"/>
    </xf>
    <xf numFmtId="0" fontId="15" fillId="3" borderId="23" xfId="0" applyFont="1" applyFill="1" applyBorder="1"/>
    <xf numFmtId="0" fontId="14" fillId="3" borderId="33" xfId="0" applyFont="1" applyFill="1" applyBorder="1"/>
    <xf numFmtId="14" fontId="14" fillId="3" borderId="20" xfId="0" applyNumberFormat="1" applyFont="1" applyFill="1" applyBorder="1" applyAlignment="1">
      <alignment horizontal="right"/>
    </xf>
    <xf numFmtId="0" fontId="14" fillId="3" borderId="23" xfId="0" applyFont="1" applyFill="1" applyBorder="1"/>
    <xf numFmtId="0" fontId="16" fillId="3" borderId="27" xfId="0" applyFont="1" applyFill="1" applyBorder="1"/>
    <xf numFmtId="0" fontId="7" fillId="3" borderId="0" xfId="0" applyFont="1" applyFill="1" applyAlignment="1" applyProtection="1">
      <alignment/>
      <protection/>
    </xf>
    <xf numFmtId="8" fontId="9" fillId="0" borderId="25" xfId="0" applyNumberFormat="1" applyFont="1" applyBorder="1"/>
    <xf numFmtId="0" fontId="7" fillId="0" borderId="0" xfId="0" applyFont="1" applyFill="1" applyBorder="1" applyAlignment="1" applyProtection="1">
      <alignment vertical="top" wrapText="1"/>
      <protection/>
    </xf>
    <xf numFmtId="0" fontId="8" fillId="0" borderId="3" xfId="0" applyFont="1" applyBorder="1"/>
    <xf numFmtId="0" fontId="8" fillId="0" borderId="8" xfId="0" applyFont="1" applyBorder="1"/>
    <xf numFmtId="164" fontId="9" fillId="0" borderId="15" xfId="0" applyNumberFormat="1" applyFont="1" applyBorder="1" applyAlignment="1">
      <alignment vertical="center"/>
    </xf>
    <xf numFmtId="164" fontId="7" fillId="3" borderId="34" xfId="0" applyNumberFormat="1" applyFont="1" applyFill="1" applyBorder="1" applyAlignment="1" applyProtection="1">
      <alignment horizontal="right"/>
      <protection locked="0"/>
    </xf>
    <xf numFmtId="164" fontId="7" fillId="3" borderId="4" xfId="0" applyNumberFormat="1" applyFont="1" applyFill="1" applyBorder="1" applyAlignment="1" applyProtection="1">
      <alignment horizontal="right"/>
      <protection locked="0"/>
    </xf>
    <xf numFmtId="164" fontId="11" fillId="3" borderId="25" xfId="0" applyNumberFormat="1" applyFont="1" applyFill="1" applyBorder="1" applyAlignment="1">
      <alignment horizontal="right"/>
    </xf>
    <xf numFmtId="8" fontId="11" fillId="3" borderId="25" xfId="0" applyNumberFormat="1" applyFont="1" applyFill="1" applyBorder="1" applyAlignment="1" applyProtection="1">
      <alignment horizontal="right"/>
      <protection locked="0"/>
    </xf>
    <xf numFmtId="0" fontId="8" fillId="0" borderId="1" xfId="0" applyFont="1" applyFill="1" applyBorder="1"/>
    <xf numFmtId="8" fontId="9" fillId="0" borderId="35" xfId="0" applyNumberFormat="1" applyFont="1" applyBorder="1"/>
    <xf numFmtId="8" fontId="9" fillId="0" borderId="18" xfId="0" applyNumberFormat="1" applyFont="1" applyBorder="1"/>
    <xf numFmtId="0" fontId="7" fillId="0" borderId="1" xfId="0" applyFont="1" applyFill="1" applyBorder="1"/>
    <xf numFmtId="14" fontId="8" fillId="0" borderId="23" xfId="0" applyNumberFormat="1" applyFont="1" applyFill="1" applyBorder="1"/>
    <xf numFmtId="8" fontId="8" fillId="0" borderId="7" xfId="0" applyNumberFormat="1" applyFont="1" applyFill="1" applyBorder="1"/>
    <xf numFmtId="0" fontId="15" fillId="0" borderId="23" xfId="0" applyFont="1" applyFill="1" applyBorder="1"/>
    <xf numFmtId="0" fontId="7" fillId="0" borderId="36" xfId="24" applyFont="1" applyFill="1" applyBorder="1">
      <alignment/>
      <protection/>
    </xf>
    <xf numFmtId="164" fontId="18" fillId="0" borderId="7" xfId="0" applyNumberFormat="1" applyFont="1" applyBorder="1"/>
    <xf numFmtId="8" fontId="9" fillId="0" borderId="30" xfId="0" applyNumberFormat="1" applyFont="1" applyBorder="1"/>
    <xf numFmtId="0" fontId="15" fillId="0" borderId="7" xfId="0" applyFont="1" applyBorder="1"/>
    <xf numFmtId="0" fontId="7" fillId="0" borderId="4" xfId="21" applyFont="1" applyFill="1" applyBorder="1">
      <alignment/>
      <protection/>
    </xf>
    <xf numFmtId="0" fontId="7" fillId="0" borderId="2" xfId="0" applyFont="1" applyFill="1" applyBorder="1"/>
    <xf numFmtId="0" fontId="7" fillId="0" borderId="1" xfId="21" applyFont="1" applyFill="1" applyBorder="1" applyAlignment="1" applyProtection="1">
      <alignment/>
      <protection/>
    </xf>
    <xf numFmtId="0" fontId="14" fillId="0" borderId="20" xfId="0" applyFont="1" applyFill="1" applyBorder="1" applyAlignment="1">
      <alignment/>
    </xf>
    <xf numFmtId="0" fontId="7" fillId="0" borderId="2" xfId="21" applyFont="1" applyFill="1" applyBorder="1" applyAlignment="1">
      <alignment/>
      <protection/>
    </xf>
    <xf numFmtId="0" fontId="8" fillId="0" borderId="37" xfId="0" applyFont="1" applyBorder="1" applyAlignment="1">
      <alignment wrapText="1"/>
    </xf>
    <xf numFmtId="0" fontId="8" fillId="0" borderId="21" xfId="0" applyFont="1" applyBorder="1" applyAlignment="1">
      <alignment/>
    </xf>
    <xf numFmtId="0" fontId="7" fillId="0" borderId="21" xfId="0" applyFont="1" applyFill="1" applyBorder="1" applyAlignment="1" applyProtection="1">
      <alignment horizontal="right"/>
      <protection locked="0"/>
    </xf>
    <xf numFmtId="0" fontId="7" fillId="0" borderId="21" xfId="0" applyFont="1" applyFill="1" applyBorder="1" applyAlignment="1" applyProtection="1">
      <alignment/>
      <protection locked="0"/>
    </xf>
    <xf numFmtId="8" fontId="7" fillId="0" borderId="38" xfId="0" applyNumberFormat="1" applyFont="1" applyFill="1" applyBorder="1" applyAlignment="1" applyProtection="1">
      <alignment/>
      <protection locked="0"/>
    </xf>
    <xf numFmtId="8" fontId="7" fillId="0" borderId="33" xfId="21" applyNumberFormat="1" applyFont="1" applyFill="1" applyBorder="1" applyAlignment="1">
      <alignment horizontal="right"/>
      <protection/>
    </xf>
    <xf numFmtId="0" fontId="7" fillId="0" borderId="0" xfId="0" applyFont="1" applyFill="1" applyAlignment="1" applyProtection="1">
      <alignment/>
      <protection/>
    </xf>
    <xf numFmtId="0" fontId="14" fillId="0" borderId="7" xfId="0" applyFont="1" applyFill="1" applyBorder="1"/>
    <xf numFmtId="0" fontId="7" fillId="0" borderId="24" xfId="0" applyFont="1" applyFill="1" applyBorder="1" applyAlignment="1">
      <alignment wrapText="1"/>
    </xf>
    <xf numFmtId="0" fontId="7" fillId="0" borderId="16" xfId="0" applyFont="1" applyFill="1" applyBorder="1" applyAlignment="1" applyProtection="1">
      <alignment horizontal="right"/>
      <protection locked="0"/>
    </xf>
    <xf numFmtId="0" fontId="7" fillId="0" borderId="16" xfId="0" applyFont="1" applyFill="1" applyBorder="1" applyAlignment="1" applyProtection="1">
      <alignment/>
      <protection locked="0"/>
    </xf>
    <xf numFmtId="8" fontId="7" fillId="0" borderId="22" xfId="0" applyNumberFormat="1" applyFont="1" applyFill="1" applyBorder="1" applyProtection="1">
      <protection locked="0"/>
    </xf>
    <xf numFmtId="0" fontId="7" fillId="0" borderId="7" xfId="0" applyFont="1" applyFill="1" applyBorder="1" applyProtection="1">
      <protection/>
    </xf>
    <xf numFmtId="164" fontId="7" fillId="0" borderId="23" xfId="21" applyNumberFormat="1" applyFont="1" applyFill="1" applyBorder="1" applyAlignment="1">
      <alignment horizontal="right"/>
      <protection/>
    </xf>
    <xf numFmtId="0" fontId="15" fillId="0" borderId="7" xfId="0" applyFont="1" applyFill="1" applyBorder="1"/>
    <xf numFmtId="0" fontId="20" fillId="0" borderId="16" xfId="0" applyFont="1" applyBorder="1"/>
    <xf numFmtId="0" fontId="7" fillId="0" borderId="22" xfId="0" applyFont="1" applyFill="1" applyBorder="1" applyProtection="1">
      <protection/>
    </xf>
    <xf numFmtId="0" fontId="7" fillId="0" borderId="4" xfId="21" applyFont="1" applyFill="1" applyBorder="1" applyAlignment="1">
      <alignment horizontal="left"/>
      <protection/>
    </xf>
    <xf numFmtId="0" fontId="7" fillId="0" borderId="36" xfId="0" applyFont="1" applyFill="1" applyBorder="1" applyProtection="1">
      <protection/>
    </xf>
    <xf numFmtId="164" fontId="7" fillId="0" borderId="39" xfId="21" applyNumberFormat="1" applyFont="1" applyFill="1" applyBorder="1" applyAlignment="1">
      <alignment horizontal="right"/>
      <protection/>
    </xf>
    <xf numFmtId="0" fontId="19" fillId="0" borderId="9" xfId="21" applyFont="1" applyFill="1" applyBorder="1">
      <alignment/>
      <protection/>
    </xf>
    <xf numFmtId="0" fontId="7" fillId="0" borderId="32" xfId="21" applyFont="1" applyFill="1" applyBorder="1" applyAlignment="1">
      <alignment horizontal="left"/>
      <protection/>
    </xf>
    <xf numFmtId="0" fontId="21" fillId="0" borderId="28" xfId="0" applyFont="1" applyFill="1" applyBorder="1" applyAlignment="1">
      <alignment vertical="top"/>
    </xf>
    <xf numFmtId="0" fontId="11" fillId="0" borderId="25" xfId="21" applyFont="1" applyFill="1" applyBorder="1">
      <alignment/>
      <protection/>
    </xf>
    <xf numFmtId="0" fontId="7" fillId="0" borderId="25" xfId="0" applyFont="1" applyFill="1" applyBorder="1" applyAlignment="1">
      <alignment horizontal="right"/>
    </xf>
    <xf numFmtId="3" fontId="11" fillId="0" borderId="25" xfId="0" applyNumberFormat="1" applyFont="1" applyFill="1" applyBorder="1" applyAlignment="1" applyProtection="1">
      <alignment horizontal="right"/>
      <protection locked="0"/>
    </xf>
    <xf numFmtId="8" fontId="11" fillId="0" borderId="26" xfId="0" applyNumberFormat="1" applyFont="1" applyFill="1" applyBorder="1" applyProtection="1">
      <protection locked="0"/>
    </xf>
    <xf numFmtId="164" fontId="11" fillId="0" borderId="28" xfId="0" applyNumberFormat="1" applyFont="1" applyFill="1" applyBorder="1" applyAlignment="1" applyProtection="1">
      <alignment horizontal="right"/>
      <protection locked="0"/>
    </xf>
    <xf numFmtId="164" fontId="11" fillId="0" borderId="9" xfId="0" applyNumberFormat="1" applyFont="1" applyFill="1" applyBorder="1" applyProtection="1">
      <protection/>
    </xf>
    <xf numFmtId="164" fontId="11" fillId="3" borderId="9" xfId="0" applyNumberFormat="1" applyFont="1" applyFill="1" applyBorder="1" applyProtection="1">
      <protection/>
    </xf>
    <xf numFmtId="8" fontId="11" fillId="0" borderId="35" xfId="21" applyNumberFormat="1" applyFont="1" applyFill="1" applyBorder="1" applyAlignment="1">
      <alignment vertical="center"/>
      <protection/>
    </xf>
    <xf numFmtId="164" fontId="18" fillId="0" borderId="23" xfId="21" applyNumberFormat="1" applyFont="1" applyFill="1" applyBorder="1" applyAlignment="1">
      <alignment horizontal="right"/>
      <protection/>
    </xf>
    <xf numFmtId="164" fontId="7" fillId="0" borderId="30" xfId="21" applyNumberFormat="1" applyFont="1" applyFill="1" applyBorder="1" applyAlignment="1">
      <alignment horizontal="right"/>
      <protection/>
    </xf>
    <xf numFmtId="164" fontId="7" fillId="0" borderId="40" xfId="21" applyNumberFormat="1" applyFont="1" applyFill="1" applyBorder="1" applyAlignment="1">
      <alignment horizontal="right"/>
      <protection/>
    </xf>
    <xf numFmtId="0" fontId="21" fillId="0" borderId="28" xfId="0" applyFont="1" applyFill="1" applyBorder="1" applyAlignment="1">
      <alignment vertical="center"/>
    </xf>
    <xf numFmtId="0" fontId="7" fillId="0" borderId="24" xfId="0" applyFont="1" applyFill="1" applyBorder="1"/>
    <xf numFmtId="14" fontId="14" fillId="0" borderId="33" xfId="0" applyNumberFormat="1" applyFont="1" applyFill="1" applyBorder="1" applyAlignment="1">
      <alignment horizontal="right"/>
    </xf>
    <xf numFmtId="8" fontId="7" fillId="0" borderId="20" xfId="0" applyNumberFormat="1" applyFont="1" applyFill="1" applyBorder="1" applyAlignment="1">
      <alignment horizontal="right"/>
    </xf>
    <xf numFmtId="14" fontId="14" fillId="0" borderId="23" xfId="0" applyNumberFormat="1" applyFont="1" applyFill="1" applyBorder="1" applyAlignment="1">
      <alignment horizontal="center"/>
    </xf>
    <xf numFmtId="0" fontId="8" fillId="0" borderId="24" xfId="0" applyFont="1" applyBorder="1"/>
    <xf numFmtId="164" fontId="7" fillId="0" borderId="27" xfId="21" applyNumberFormat="1" applyFont="1" applyFill="1" applyBorder="1" applyAlignment="1">
      <alignment horizontal="right"/>
      <protection/>
    </xf>
    <xf numFmtId="164" fontId="11" fillId="0" borderId="9" xfId="0" applyNumberFormat="1" applyFont="1" applyFill="1" applyBorder="1" applyAlignment="1">
      <alignment/>
    </xf>
    <xf numFmtId="164" fontId="11" fillId="0" borderId="41" xfId="0" applyNumberFormat="1" applyFont="1" applyFill="1" applyBorder="1"/>
    <xf numFmtId="0" fontId="7" fillId="0" borderId="1" xfId="21" applyFont="1" applyFill="1" applyBorder="1" applyAlignment="1" applyProtection="1">
      <alignment vertical="center"/>
      <protection/>
    </xf>
    <xf numFmtId="0" fontId="8" fillId="0" borderId="37" xfId="0" applyFont="1" applyBorder="1" applyAlignment="1">
      <alignment horizontal="left" vertical="center" wrapText="1"/>
    </xf>
    <xf numFmtId="0" fontId="8" fillId="0" borderId="21" xfId="0" applyFont="1" applyBorder="1" applyAlignment="1">
      <alignment vertical="center"/>
    </xf>
    <xf numFmtId="0" fontId="7" fillId="0" borderId="21" xfId="0" applyFont="1" applyFill="1" applyBorder="1" applyAlignment="1" applyProtection="1">
      <alignment horizontal="right" vertical="center"/>
      <protection locked="0"/>
    </xf>
    <xf numFmtId="0" fontId="7" fillId="0" borderId="21" xfId="0" applyFont="1" applyFill="1" applyBorder="1" applyAlignment="1" applyProtection="1">
      <alignment vertical="center"/>
      <protection locked="0"/>
    </xf>
    <xf numFmtId="8" fontId="7" fillId="0" borderId="38" xfId="0" applyNumberFormat="1" applyFont="1" applyFill="1" applyBorder="1" applyAlignment="1" applyProtection="1">
      <alignment vertical="center"/>
      <protection locked="0"/>
    </xf>
    <xf numFmtId="14" fontId="14" fillId="0" borderId="33" xfId="0" applyNumberFormat="1" applyFont="1" applyFill="1" applyBorder="1" applyAlignment="1">
      <alignment horizontal="right" vertical="center"/>
    </xf>
    <xf numFmtId="8" fontId="7" fillId="0" borderId="20" xfId="0" applyNumberFormat="1" applyFont="1" applyFill="1" applyBorder="1" applyAlignment="1">
      <alignment horizontal="right" vertical="center"/>
    </xf>
    <xf numFmtId="8" fontId="7" fillId="0" borderId="33" xfId="21" applyNumberFormat="1" applyFont="1" applyFill="1" applyBorder="1" applyAlignment="1">
      <alignment horizontal="right" vertical="center"/>
      <protection/>
    </xf>
    <xf numFmtId="0" fontId="7" fillId="0" borderId="24" xfId="0" applyFont="1" applyFill="1" applyBorder="1" applyAlignment="1">
      <alignment horizontal="left" vertical="center" wrapText="1"/>
    </xf>
    <xf numFmtId="0" fontId="7" fillId="0" borderId="16" xfId="0" applyFont="1" applyFill="1" applyBorder="1" applyAlignment="1" applyProtection="1">
      <alignment horizontal="right" vertical="center"/>
      <protection locked="0"/>
    </xf>
    <xf numFmtId="0" fontId="7" fillId="0" borderId="16" xfId="0" applyFont="1" applyFill="1" applyBorder="1" applyAlignment="1" applyProtection="1">
      <alignment vertical="center"/>
      <protection locked="0"/>
    </xf>
    <xf numFmtId="8" fontId="7" fillId="0" borderId="22" xfId="0" applyNumberFormat="1" applyFont="1" applyFill="1" applyBorder="1" applyAlignment="1" applyProtection="1">
      <alignment vertical="center"/>
      <protection locked="0"/>
    </xf>
    <xf numFmtId="14" fontId="14" fillId="0" borderId="23" xfId="0" applyNumberFormat="1" applyFont="1" applyFill="1" applyBorder="1" applyAlignment="1">
      <alignment horizontal="center" vertical="center"/>
    </xf>
    <xf numFmtId="0" fontId="7" fillId="0" borderId="7" xfId="0" applyFont="1" applyFill="1" applyBorder="1" applyAlignment="1" applyProtection="1">
      <alignment vertical="center"/>
      <protection/>
    </xf>
    <xf numFmtId="164" fontId="20" fillId="0" borderId="42" xfId="0" applyNumberFormat="1" applyFont="1" applyBorder="1" applyAlignment="1">
      <alignment vertical="center"/>
    </xf>
    <xf numFmtId="164" fontId="7" fillId="0" borderId="23" xfId="21" applyNumberFormat="1" applyFont="1" applyFill="1" applyBorder="1" applyAlignment="1">
      <alignment horizontal="right" vertical="center"/>
      <protection/>
    </xf>
    <xf numFmtId="0" fontId="22" fillId="0" borderId="30" xfId="0" applyFont="1" applyBorder="1" applyAlignment="1">
      <alignment vertical="center"/>
    </xf>
    <xf numFmtId="0" fontId="20" fillId="0" borderId="16" xfId="0" applyFont="1" applyBorder="1" applyAlignment="1">
      <alignment vertical="center"/>
    </xf>
    <xf numFmtId="0" fontId="7" fillId="0" borderId="22" xfId="0" applyFont="1" applyFill="1" applyBorder="1" applyAlignment="1" applyProtection="1">
      <alignment vertical="center"/>
      <protection/>
    </xf>
    <xf numFmtId="0" fontId="7" fillId="0" borderId="36" xfId="0" applyFont="1" applyFill="1" applyBorder="1" applyAlignment="1" applyProtection="1">
      <alignment vertical="center"/>
      <protection/>
    </xf>
    <xf numFmtId="164" fontId="7" fillId="0" borderId="39" xfId="21" applyNumberFormat="1" applyFont="1" applyFill="1" applyBorder="1" applyAlignment="1">
      <alignment horizontal="right" vertical="center"/>
      <protection/>
    </xf>
    <xf numFmtId="0" fontId="22" fillId="0" borderId="40" xfId="0" applyFont="1" applyBorder="1" applyAlignment="1">
      <alignment vertical="center"/>
    </xf>
    <xf numFmtId="0" fontId="11" fillId="0" borderId="25" xfId="21" applyFont="1" applyFill="1" applyBorder="1" applyAlignment="1">
      <alignment vertical="center"/>
      <protection/>
    </xf>
    <xf numFmtId="0" fontId="7" fillId="0" borderId="25" xfId="0" applyFont="1" applyFill="1" applyBorder="1" applyAlignment="1">
      <alignment horizontal="right" vertical="center"/>
    </xf>
    <xf numFmtId="3" fontId="11" fillId="0" borderId="25" xfId="0" applyNumberFormat="1" applyFont="1" applyFill="1" applyBorder="1" applyAlignment="1" applyProtection="1">
      <alignment horizontal="right" vertical="center"/>
      <protection locked="0"/>
    </xf>
    <xf numFmtId="8" fontId="11" fillId="0" borderId="26" xfId="0" applyNumberFormat="1" applyFont="1" applyFill="1" applyBorder="1" applyAlignment="1" applyProtection="1">
      <alignment vertical="center"/>
      <protection locked="0"/>
    </xf>
    <xf numFmtId="164" fontId="7" fillId="0" borderId="27" xfId="21" applyNumberFormat="1" applyFont="1" applyFill="1" applyBorder="1" applyAlignment="1">
      <alignment horizontal="right" vertical="center"/>
      <protection/>
    </xf>
    <xf numFmtId="164" fontId="11" fillId="0" borderId="9" xfId="0" applyNumberFormat="1" applyFont="1" applyFill="1" applyBorder="1" applyAlignment="1">
      <alignment vertical="center"/>
    </xf>
    <xf numFmtId="164" fontId="11" fillId="0" borderId="28" xfId="0" applyNumberFormat="1" applyFont="1" applyFill="1" applyBorder="1" applyAlignment="1" applyProtection="1">
      <alignment horizontal="right" vertical="center"/>
      <protection locked="0"/>
    </xf>
    <xf numFmtId="164" fontId="11" fillId="0" borderId="9" xfId="0" applyNumberFormat="1" applyFont="1" applyFill="1" applyBorder="1" applyAlignment="1" applyProtection="1">
      <alignment vertical="center"/>
      <protection/>
    </xf>
    <xf numFmtId="164" fontId="11" fillId="3" borderId="9" xfId="0" applyNumberFormat="1" applyFont="1" applyFill="1" applyBorder="1" applyAlignment="1" applyProtection="1">
      <alignment vertical="center"/>
      <protection/>
    </xf>
    <xf numFmtId="164" fontId="11" fillId="0" borderId="41" xfId="0" applyNumberFormat="1" applyFont="1" applyFill="1" applyBorder="1" applyAlignment="1">
      <alignment vertical="center"/>
    </xf>
    <xf numFmtId="0" fontId="15" fillId="3" borderId="7" xfId="0" applyFont="1" applyFill="1" applyBorder="1"/>
    <xf numFmtId="0" fontId="14" fillId="0" borderId="20" xfId="0" applyFont="1" applyFill="1" applyBorder="1" applyAlignment="1">
      <alignment vertical="center"/>
    </xf>
    <xf numFmtId="0" fontId="7" fillId="0" borderId="2" xfId="21" applyFont="1" applyFill="1" applyBorder="1" applyAlignment="1">
      <alignment vertical="center"/>
      <protection/>
    </xf>
    <xf numFmtId="0" fontId="14" fillId="0" borderId="7" xfId="0" applyFont="1" applyFill="1" applyBorder="1" applyAlignment="1">
      <alignment vertical="center"/>
    </xf>
    <xf numFmtId="0" fontId="7" fillId="0" borderId="4" xfId="21" applyFont="1" applyFill="1" applyBorder="1" applyAlignment="1">
      <alignment vertical="center"/>
      <protection/>
    </xf>
    <xf numFmtId="0" fontId="7" fillId="0" borderId="24" xfId="0" applyFont="1" applyFill="1" applyBorder="1" applyAlignment="1">
      <alignment vertical="center" wrapText="1"/>
    </xf>
    <xf numFmtId="0" fontId="15" fillId="0" borderId="7" xfId="0" applyFont="1" applyFill="1" applyBorder="1" applyAlignment="1">
      <alignment vertical="center"/>
    </xf>
    <xf numFmtId="0" fontId="7" fillId="0" borderId="4" xfId="21" applyFont="1" applyFill="1" applyBorder="1" applyAlignment="1">
      <alignment horizontal="left" vertical="center"/>
      <protection/>
    </xf>
    <xf numFmtId="0" fontId="8" fillId="0" borderId="24" xfId="0" applyFont="1" applyBorder="1" applyAlignment="1">
      <alignment vertical="center"/>
    </xf>
    <xf numFmtId="0" fontId="19" fillId="0" borderId="9" xfId="21" applyFont="1" applyFill="1" applyBorder="1" applyAlignment="1">
      <alignment vertical="center"/>
      <protection/>
    </xf>
    <xf numFmtId="0" fontId="7" fillId="0" borderId="32" xfId="21" applyFont="1" applyFill="1" applyBorder="1" applyAlignment="1">
      <alignment horizontal="left" vertical="center"/>
      <protection/>
    </xf>
    <xf numFmtId="7" fontId="7" fillId="0" borderId="24" xfId="0" applyNumberFormat="1" applyFont="1" applyBorder="1"/>
    <xf numFmtId="0" fontId="7" fillId="0" borderId="43" xfId="0" applyFont="1" applyFill="1" applyBorder="1" applyAlignment="1" applyProtection="1">
      <alignment horizontal="right" vertical="center"/>
      <protection locked="0"/>
    </xf>
    <xf numFmtId="0" fontId="7" fillId="3" borderId="23" xfId="21" applyFont="1" applyFill="1" applyBorder="1">
      <alignment/>
      <protection/>
    </xf>
    <xf numFmtId="0" fontId="16" fillId="3" borderId="9" xfId="0" applyFont="1" applyFill="1" applyBorder="1"/>
    <xf numFmtId="0" fontId="7" fillId="0" borderId="20" xfId="0" applyFont="1" applyFill="1" applyBorder="1"/>
    <xf numFmtId="0" fontId="7" fillId="0" borderId="20" xfId="0" applyFont="1" applyFill="1" applyBorder="1" applyAlignment="1">
      <alignment horizontal="right"/>
    </xf>
    <xf numFmtId="0" fontId="7" fillId="0" borderId="20" xfId="0" applyFont="1" applyFill="1" applyBorder="1" applyAlignment="1" applyProtection="1">
      <alignment horizontal="right"/>
      <protection locked="0"/>
    </xf>
    <xf numFmtId="8" fontId="7" fillId="0" borderId="20" xfId="0" applyNumberFormat="1" applyFont="1" applyFill="1" applyBorder="1" applyProtection="1">
      <protection locked="0"/>
    </xf>
    <xf numFmtId="14" fontId="7" fillId="0" borderId="33" xfId="0" applyNumberFormat="1" applyFont="1" applyFill="1" applyBorder="1" applyAlignment="1">
      <alignment horizontal="right"/>
    </xf>
    <xf numFmtId="164" fontId="7" fillId="0" borderId="2" xfId="0" applyNumberFormat="1" applyFont="1" applyFill="1" applyBorder="1" applyAlignment="1" applyProtection="1">
      <alignment horizontal="right"/>
      <protection locked="0"/>
    </xf>
    <xf numFmtId="164" fontId="17" fillId="0" borderId="20" xfId="0" applyNumberFormat="1" applyFont="1" applyFill="1" applyBorder="1" applyAlignment="1" applyProtection="1">
      <alignment horizontal="right"/>
      <protection locked="0"/>
    </xf>
    <xf numFmtId="164" fontId="17" fillId="0" borderId="34" xfId="0" applyNumberFormat="1" applyFont="1" applyFill="1" applyBorder="1" applyAlignment="1" applyProtection="1">
      <alignment horizontal="right"/>
      <protection locked="0"/>
    </xf>
    <xf numFmtId="164" fontId="11" fillId="0" borderId="35" xfId="0" applyNumberFormat="1" applyFont="1" applyFill="1" applyBorder="1" applyAlignment="1">
      <alignment horizontal="right"/>
    </xf>
    <xf numFmtId="0" fontId="17" fillId="0" borderId="0" xfId="0" applyFont="1" applyProtection="1">
      <protection/>
    </xf>
    <xf numFmtId="0" fontId="17" fillId="0" borderId="29" xfId="0" applyFont="1" applyFill="1" applyBorder="1"/>
    <xf numFmtId="0" fontId="17" fillId="0" borderId="7" xfId="0" applyFont="1" applyFill="1" applyBorder="1"/>
    <xf numFmtId="0" fontId="7" fillId="0" borderId="16" xfId="0" applyFont="1" applyFill="1" applyBorder="1" applyAlignment="1">
      <alignment horizontal="right"/>
    </xf>
    <xf numFmtId="14" fontId="17" fillId="0" borderId="23" xfId="0" applyNumberFormat="1" applyFont="1" applyFill="1" applyBorder="1" applyAlignment="1">
      <alignment horizontal="center"/>
    </xf>
    <xf numFmtId="164" fontId="17" fillId="0" borderId="4" xfId="0" applyNumberFormat="1" applyFont="1" applyFill="1" applyBorder="1" applyAlignment="1" applyProtection="1">
      <alignment horizontal="right"/>
      <protection locked="0"/>
    </xf>
    <xf numFmtId="164" fontId="18" fillId="0" borderId="30" xfId="0" applyNumberFormat="1" applyFont="1" applyFill="1" applyBorder="1" applyAlignment="1">
      <alignment horizontal="right"/>
    </xf>
    <xf numFmtId="0" fontId="7" fillId="0" borderId="29" xfId="0" applyFont="1" applyFill="1" applyBorder="1"/>
    <xf numFmtId="8" fontId="7" fillId="0" borderId="16" xfId="0" applyNumberFormat="1" applyFont="1" applyFill="1" applyBorder="1" applyProtection="1">
      <protection locked="0"/>
    </xf>
    <xf numFmtId="8" fontId="7" fillId="0" borderId="7" xfId="0" applyNumberFormat="1" applyFont="1" applyFill="1" applyBorder="1" applyAlignment="1">
      <alignment horizontal="right"/>
    </xf>
    <xf numFmtId="164" fontId="7" fillId="0" borderId="4" xfId="0" applyNumberFormat="1" applyFont="1" applyFill="1" applyBorder="1" applyAlignment="1" applyProtection="1">
      <alignment horizontal="right"/>
      <protection locked="0"/>
    </xf>
    <xf numFmtId="164" fontId="11" fillId="0" borderId="30" xfId="0" applyNumberFormat="1" applyFont="1" applyFill="1" applyBorder="1" applyAlignment="1">
      <alignment horizontal="right"/>
    </xf>
    <xf numFmtId="0" fontId="7" fillId="0" borderId="31" xfId="0" applyFont="1" applyFill="1" applyBorder="1"/>
    <xf numFmtId="0" fontId="16" fillId="0" borderId="9" xfId="0" applyFont="1" applyFill="1" applyBorder="1"/>
    <xf numFmtId="0" fontId="11" fillId="0" borderId="32" xfId="0" applyFont="1" applyFill="1" applyBorder="1"/>
    <xf numFmtId="0" fontId="11" fillId="0" borderId="32" xfId="0" applyFont="1" applyFill="1" applyBorder="1" applyAlignment="1">
      <alignment horizontal="right"/>
    </xf>
    <xf numFmtId="1" fontId="11" fillId="0" borderId="32" xfId="0" applyNumberFormat="1" applyFont="1" applyFill="1" applyBorder="1" applyAlignment="1" applyProtection="1">
      <alignment horizontal="right"/>
      <protection locked="0"/>
    </xf>
    <xf numFmtId="164" fontId="11" fillId="0" borderId="27" xfId="0" applyNumberFormat="1" applyFont="1" applyFill="1" applyBorder="1"/>
    <xf numFmtId="8" fontId="7" fillId="0" borderId="9" xfId="0" applyNumberFormat="1" applyFont="1" applyFill="1" applyBorder="1" applyAlignment="1">
      <alignment horizontal="right"/>
    </xf>
    <xf numFmtId="8" fontId="11" fillId="0" borderId="32" xfId="0" applyNumberFormat="1" applyFont="1" applyFill="1" applyBorder="1" applyAlignment="1" applyProtection="1">
      <alignment horizontal="right"/>
      <protection locked="0"/>
    </xf>
    <xf numFmtId="164" fontId="11" fillId="0" borderId="25" xfId="0" applyNumberFormat="1" applyFont="1" applyFill="1" applyBorder="1" applyAlignment="1">
      <alignment horizontal="right"/>
    </xf>
    <xf numFmtId="8" fontId="11" fillId="0" borderId="25" xfId="0" applyNumberFormat="1" applyFont="1" applyFill="1" applyBorder="1" applyAlignment="1" applyProtection="1">
      <alignment horizontal="right"/>
      <protection locked="0"/>
    </xf>
    <xf numFmtId="0" fontId="7" fillId="0" borderId="0" xfId="0" applyFont="1" applyAlignment="1" applyProtection="1">
      <alignment vertical="center"/>
      <protection/>
    </xf>
    <xf numFmtId="0" fontId="20" fillId="0" borderId="43" xfId="0" applyFont="1" applyBorder="1" applyAlignment="1">
      <alignment vertical="center"/>
    </xf>
    <xf numFmtId="0" fontId="7" fillId="0" borderId="43" xfId="0" applyFont="1" applyFill="1" applyBorder="1" applyAlignment="1" applyProtection="1">
      <alignment vertical="center"/>
      <protection locked="0"/>
    </xf>
    <xf numFmtId="164" fontId="20" fillId="0" borderId="44" xfId="0" applyNumberFormat="1" applyFont="1" applyBorder="1" applyAlignment="1">
      <alignment vertical="center"/>
    </xf>
    <xf numFmtId="0" fontId="7" fillId="0" borderId="6" xfId="0" applyFont="1" applyFill="1" applyBorder="1" applyAlignment="1" applyProtection="1">
      <alignment vertical="center"/>
      <protection/>
    </xf>
    <xf numFmtId="0" fontId="8" fillId="0" borderId="33" xfId="0" applyFont="1" applyFill="1" applyBorder="1"/>
    <xf numFmtId="0" fontId="8" fillId="0" borderId="21" xfId="0" applyFont="1" applyFill="1" applyBorder="1"/>
    <xf numFmtId="0" fontId="8" fillId="0" borderId="21" xfId="0" applyFont="1" applyFill="1" applyBorder="1" applyAlignment="1">
      <alignment horizontal="right"/>
    </xf>
    <xf numFmtId="3" fontId="8" fillId="0" borderId="21" xfId="0" applyNumberFormat="1" applyFont="1" applyFill="1" applyBorder="1"/>
    <xf numFmtId="8" fontId="8" fillId="0" borderId="37" xfId="0" applyNumberFormat="1" applyFont="1" applyFill="1" applyBorder="1"/>
    <xf numFmtId="164" fontId="8" fillId="0" borderId="20" xfId="0" applyNumberFormat="1" applyFont="1" applyFill="1" applyBorder="1"/>
    <xf numFmtId="0" fontId="8" fillId="0" borderId="23" xfId="0" applyFont="1" applyFill="1" applyBorder="1"/>
    <xf numFmtId="0" fontId="8" fillId="0" borderId="7" xfId="0" applyFont="1" applyFill="1" applyBorder="1"/>
    <xf numFmtId="0" fontId="8" fillId="0" borderId="16" xfId="0" applyFont="1" applyFill="1" applyBorder="1"/>
    <xf numFmtId="0" fontId="8" fillId="0" borderId="16" xfId="0" applyFont="1" applyFill="1" applyBorder="1" applyAlignment="1">
      <alignment horizontal="right"/>
    </xf>
    <xf numFmtId="3" fontId="8" fillId="0" borderId="16" xfId="0" applyNumberFormat="1" applyFont="1" applyFill="1" applyBorder="1"/>
    <xf numFmtId="8" fontId="8" fillId="0" borderId="22" xfId="0" applyNumberFormat="1" applyFont="1" applyFill="1" applyBorder="1"/>
    <xf numFmtId="8" fontId="8" fillId="0" borderId="24" xfId="0" applyNumberFormat="1" applyFont="1" applyFill="1" applyBorder="1"/>
    <xf numFmtId="0" fontId="8" fillId="0" borderId="30" xfId="0" applyFont="1" applyFill="1" applyBorder="1"/>
    <xf numFmtId="164" fontId="7" fillId="0" borderId="24" xfId="0" applyNumberFormat="1" applyFont="1" applyFill="1" applyBorder="1"/>
    <xf numFmtId="0" fontId="8" fillId="0" borderId="7" xfId="0" applyFont="1" applyFill="1" applyBorder="1" applyAlignment="1">
      <alignment horizontal="left"/>
    </xf>
    <xf numFmtId="0" fontId="8" fillId="0" borderId="9" xfId="0" applyFont="1" applyFill="1" applyBorder="1"/>
    <xf numFmtId="0" fontId="9" fillId="0" borderId="25" xfId="0" applyFont="1" applyFill="1" applyBorder="1"/>
    <xf numFmtId="3" fontId="9" fillId="0" borderId="25" xfId="0" applyNumberFormat="1" applyFont="1" applyFill="1" applyBorder="1"/>
    <xf numFmtId="8" fontId="9" fillId="0" borderId="26" xfId="0" applyNumberFormat="1" applyFont="1" applyFill="1" applyBorder="1"/>
    <xf numFmtId="8" fontId="9" fillId="0" borderId="28" xfId="0" applyNumberFormat="1" applyFont="1" applyFill="1" applyBorder="1"/>
    <xf numFmtId="8" fontId="9" fillId="0" borderId="25" xfId="0" applyNumberFormat="1" applyFont="1" applyFill="1" applyBorder="1"/>
    <xf numFmtId="8" fontId="9" fillId="0" borderId="18" xfId="0" applyNumberFormat="1" applyFont="1" applyFill="1" applyBorder="1"/>
    <xf numFmtId="0" fontId="21" fillId="0" borderId="25" xfId="0" applyFont="1" applyFill="1" applyBorder="1" applyAlignment="1">
      <alignment vertical="center"/>
    </xf>
    <xf numFmtId="0" fontId="7" fillId="3" borderId="21" xfId="0" applyFont="1" applyFill="1" applyBorder="1"/>
    <xf numFmtId="0" fontId="7" fillId="3" borderId="25" xfId="0" applyFont="1" applyFill="1" applyBorder="1"/>
    <xf numFmtId="164" fontId="18" fillId="0" borderId="23" xfId="21" applyNumberFormat="1" applyFont="1" applyFill="1" applyBorder="1" applyAlignment="1">
      <alignment horizontal="right" vertical="center"/>
      <protection/>
    </xf>
    <xf numFmtId="0" fontId="7" fillId="0" borderId="21" xfId="0" applyFont="1" applyFill="1" applyBorder="1"/>
    <xf numFmtId="0" fontId="17" fillId="0" borderId="23" xfId="0" applyFont="1" applyFill="1" applyBorder="1"/>
    <xf numFmtId="164" fontId="7" fillId="0" borderId="16" xfId="0" applyNumberFormat="1" applyFont="1" applyFill="1" applyBorder="1" applyAlignment="1" applyProtection="1">
      <alignment horizontal="right"/>
      <protection locked="0"/>
    </xf>
    <xf numFmtId="8" fontId="7" fillId="0" borderId="9" xfId="0" applyNumberFormat="1" applyFont="1" applyFill="1" applyBorder="1" applyProtection="1">
      <protection locked="0"/>
    </xf>
    <xf numFmtId="0" fontId="7" fillId="3" borderId="45" xfId="0" applyFont="1" applyFill="1" applyBorder="1"/>
    <xf numFmtId="14" fontId="7" fillId="3" borderId="23" xfId="0" applyNumberFormat="1" applyFont="1" applyFill="1" applyBorder="1" applyAlignment="1">
      <alignment horizontal="right"/>
    </xf>
    <xf numFmtId="0" fontId="7" fillId="3" borderId="42" xfId="0" applyFont="1" applyFill="1" applyBorder="1"/>
    <xf numFmtId="8" fontId="7" fillId="3" borderId="23" xfId="0" applyNumberFormat="1" applyFont="1" applyFill="1" applyBorder="1" applyAlignment="1">
      <alignment horizontal="right"/>
    </xf>
    <xf numFmtId="164" fontId="23" fillId="3" borderId="4" xfId="0" applyNumberFormat="1" applyFont="1" applyFill="1" applyBorder="1" applyAlignment="1" applyProtection="1">
      <alignment horizontal="left"/>
      <protection locked="0"/>
    </xf>
    <xf numFmtId="0" fontId="7" fillId="3" borderId="0" xfId="0" applyFont="1" applyFill="1" applyBorder="1" applyAlignment="1" applyProtection="1">
      <alignment horizontal="left"/>
      <protection/>
    </xf>
    <xf numFmtId="0" fontId="7" fillId="3" borderId="28" xfId="0" applyFont="1" applyFill="1" applyBorder="1"/>
    <xf numFmtId="164" fontId="11" fillId="3" borderId="9" xfId="0" applyNumberFormat="1" applyFont="1" applyFill="1" applyBorder="1"/>
    <xf numFmtId="8" fontId="9" fillId="3" borderId="35" xfId="0" applyNumberFormat="1" applyFont="1" applyFill="1" applyBorder="1"/>
    <xf numFmtId="8" fontId="7" fillId="3" borderId="36" xfId="0" applyNumberFormat="1" applyFont="1" applyFill="1" applyBorder="1" applyAlignment="1">
      <alignment horizontal="right"/>
    </xf>
    <xf numFmtId="164" fontId="7" fillId="0" borderId="20" xfId="0" applyNumberFormat="1" applyFont="1" applyFill="1" applyBorder="1" applyAlignment="1" applyProtection="1">
      <alignment horizontal="right"/>
      <protection locked="0"/>
    </xf>
    <xf numFmtId="164" fontId="7" fillId="0" borderId="34" xfId="0" applyNumberFormat="1" applyFont="1" applyFill="1" applyBorder="1" applyAlignment="1" applyProtection="1">
      <alignment horizontal="right"/>
      <protection locked="0"/>
    </xf>
    <xf numFmtId="0" fontId="7" fillId="0" borderId="21" xfId="0" applyFont="1" applyFill="1" applyBorder="1" applyAlignment="1">
      <alignment horizontal="right"/>
    </xf>
    <xf numFmtId="8" fontId="7" fillId="0" borderId="21" xfId="0" applyNumberFormat="1" applyFont="1" applyFill="1" applyBorder="1" applyProtection="1">
      <protection locked="0"/>
    </xf>
    <xf numFmtId="164" fontId="7" fillId="0" borderId="21" xfId="0" applyNumberFormat="1" applyFont="1" applyFill="1" applyBorder="1" applyAlignment="1" applyProtection="1">
      <alignment horizontal="right"/>
      <protection locked="0"/>
    </xf>
    <xf numFmtId="14" fontId="17" fillId="0" borderId="0" xfId="0" applyNumberFormat="1" applyFont="1" applyFill="1" applyBorder="1" applyAlignment="1">
      <alignment horizontal="center"/>
    </xf>
    <xf numFmtId="14" fontId="14" fillId="0" borderId="0" xfId="0" applyNumberFormat="1" applyFont="1" applyFill="1" applyBorder="1" applyAlignment="1">
      <alignment horizontal="center"/>
    </xf>
    <xf numFmtId="8" fontId="11" fillId="0" borderId="9" xfId="0" applyNumberFormat="1" applyFont="1" applyFill="1" applyBorder="1" applyProtection="1">
      <protection locked="0"/>
    </xf>
    <xf numFmtId="0" fontId="8" fillId="0" borderId="46" xfId="0" applyFont="1" applyBorder="1"/>
    <xf numFmtId="0" fontId="7" fillId="0" borderId="43" xfId="0" applyFont="1" applyFill="1" applyBorder="1" applyAlignment="1" applyProtection="1">
      <alignment/>
      <protection locked="0"/>
    </xf>
    <xf numFmtId="0" fontId="7" fillId="0" borderId="6" xfId="0" applyFont="1" applyFill="1" applyBorder="1" applyProtection="1">
      <protection/>
    </xf>
    <xf numFmtId="8" fontId="8" fillId="0" borderId="36" xfId="0" applyNumberFormat="1" applyFont="1" applyBorder="1"/>
    <xf numFmtId="0" fontId="8" fillId="0" borderId="25" xfId="0" applyFont="1" applyFill="1" applyBorder="1"/>
    <xf numFmtId="8" fontId="8" fillId="3" borderId="20" xfId="0" applyNumberFormat="1" applyFont="1" applyFill="1" applyBorder="1"/>
    <xf numFmtId="164" fontId="20" fillId="0" borderId="45" xfId="0" applyNumberFormat="1" applyFont="1" applyBorder="1" applyAlignment="1">
      <alignment vertical="center"/>
    </xf>
    <xf numFmtId="0" fontId="8" fillId="0" borderId="16" xfId="0" applyFont="1" applyBorder="1" applyAlignment="1">
      <alignment vertical="center"/>
    </xf>
    <xf numFmtId="0" fontId="21" fillId="0" borderId="16" xfId="0" applyFont="1" applyFill="1" applyBorder="1" applyAlignment="1">
      <alignment vertical="center"/>
    </xf>
    <xf numFmtId="164" fontId="11" fillId="0" borderId="25" xfId="0" applyNumberFormat="1" applyFont="1" applyFill="1" applyBorder="1" applyAlignment="1" applyProtection="1">
      <alignment horizontal="right"/>
      <protection locked="0"/>
    </xf>
    <xf numFmtId="0" fontId="7" fillId="0" borderId="16" xfId="0" applyFont="1" applyFill="1" applyBorder="1" applyAlignment="1">
      <alignment horizontal="left" vertical="center" wrapText="1"/>
    </xf>
    <xf numFmtId="0" fontId="7" fillId="3" borderId="22" xfId="0" applyFont="1" applyFill="1" applyBorder="1"/>
    <xf numFmtId="0" fontId="14" fillId="3" borderId="7" xfId="0" applyFont="1" applyFill="1" applyBorder="1"/>
    <xf numFmtId="0" fontId="7" fillId="3" borderId="0" xfId="0" applyFont="1" applyFill="1" applyBorder="1" applyAlignment="1" applyProtection="1">
      <alignment vertical="top"/>
      <protection/>
    </xf>
    <xf numFmtId="8" fontId="7" fillId="0" borderId="34" xfId="0" applyNumberFormat="1" applyFont="1" applyFill="1" applyBorder="1" applyAlignment="1">
      <alignment horizontal="right"/>
    </xf>
    <xf numFmtId="0" fontId="8" fillId="0" borderId="21" xfId="0" applyFont="1" applyBorder="1" applyAlignment="1">
      <alignment horizontal="left" vertical="center" wrapText="1"/>
    </xf>
    <xf numFmtId="164" fontId="20" fillId="0" borderId="42" xfId="0" applyNumberFormat="1" applyFont="1" applyFill="1" applyBorder="1"/>
    <xf numFmtId="0" fontId="20" fillId="0" borderId="16" xfId="0" applyFont="1" applyFill="1" applyBorder="1"/>
    <xf numFmtId="0" fontId="8" fillId="0" borderId="17" xfId="0" applyFont="1" applyBorder="1"/>
    <xf numFmtId="0" fontId="8" fillId="0" borderId="12" xfId="0" applyFont="1" applyBorder="1"/>
    <xf numFmtId="0" fontId="11" fillId="0" borderId="12" xfId="21" applyFont="1" applyFill="1" applyBorder="1">
      <alignment/>
      <protection/>
    </xf>
    <xf numFmtId="164" fontId="11" fillId="0" borderId="14" xfId="0" applyNumberFormat="1" applyFont="1" applyBorder="1" applyAlignment="1" applyProtection="1">
      <alignment vertical="center"/>
      <protection/>
    </xf>
    <xf numFmtId="0" fontId="14" fillId="3" borderId="20" xfId="0" applyFont="1" applyFill="1" applyBorder="1"/>
    <xf numFmtId="164" fontId="18" fillId="3" borderId="4" xfId="0" applyNumberFormat="1" applyFont="1" applyFill="1" applyBorder="1" applyAlignment="1" applyProtection="1">
      <alignment horizontal="right"/>
      <protection locked="0"/>
    </xf>
    <xf numFmtId="0" fontId="7" fillId="3" borderId="21" xfId="0" applyFont="1" applyFill="1" applyBorder="1" applyAlignment="1">
      <alignment horizontal="right"/>
    </xf>
    <xf numFmtId="14" fontId="7" fillId="0" borderId="20" xfId="0" applyNumberFormat="1" applyFont="1" applyFill="1" applyBorder="1" applyAlignment="1">
      <alignment horizontal="right"/>
    </xf>
    <xf numFmtId="8" fontId="17" fillId="0" borderId="23" xfId="0" applyNumberFormat="1" applyFont="1" applyFill="1" applyBorder="1" applyAlignment="1">
      <alignment horizontal="right"/>
    </xf>
    <xf numFmtId="8" fontId="17" fillId="0" borderId="22" xfId="0" applyNumberFormat="1" applyFont="1" applyFill="1" applyBorder="1" applyProtection="1">
      <protection locked="0"/>
    </xf>
    <xf numFmtId="0" fontId="17" fillId="0" borderId="0" xfId="0" applyFont="1" applyBorder="1" applyProtection="1">
      <protection/>
    </xf>
    <xf numFmtId="0" fontId="8" fillId="0" borderId="46" xfId="0" applyFont="1" applyBorder="1" applyAlignment="1">
      <alignment wrapText="1"/>
    </xf>
    <xf numFmtId="14" fontId="14" fillId="0" borderId="7" xfId="0" applyNumberFormat="1" applyFont="1" applyFill="1" applyBorder="1" applyAlignment="1">
      <alignment horizontal="center"/>
    </xf>
    <xf numFmtId="0" fontId="7" fillId="0" borderId="4" xfId="0" applyFont="1" applyFill="1" applyBorder="1" applyProtection="1">
      <protection/>
    </xf>
    <xf numFmtId="164" fontId="7" fillId="0" borderId="7" xfId="21" applyNumberFormat="1" applyFont="1" applyFill="1" applyBorder="1" applyAlignment="1">
      <alignment horizontal="right"/>
      <protection/>
    </xf>
    <xf numFmtId="164" fontId="7" fillId="0" borderId="47" xfId="21" applyNumberFormat="1" applyFont="1" applyFill="1" applyBorder="1" applyAlignment="1">
      <alignment horizontal="right"/>
      <protection/>
    </xf>
    <xf numFmtId="0" fontId="7" fillId="0" borderId="16" xfId="0" applyFont="1" applyFill="1" applyBorder="1" applyAlignment="1" applyProtection="1">
      <alignment horizontal="right" wrapText="1"/>
      <protection locked="0"/>
    </xf>
    <xf numFmtId="0" fontId="20" fillId="0" borderId="43" xfId="0" applyFont="1" applyBorder="1"/>
    <xf numFmtId="164" fontId="11" fillId="0" borderId="25" xfId="0" applyNumberFormat="1" applyFont="1" applyFill="1" applyBorder="1" applyAlignment="1">
      <alignment/>
    </xf>
    <xf numFmtId="164" fontId="11" fillId="3" borderId="18" xfId="21" applyNumberFormat="1" applyFont="1" applyFill="1" applyBorder="1" applyAlignment="1">
      <alignment horizontal="right"/>
      <protection/>
    </xf>
    <xf numFmtId="164" fontId="17" fillId="0" borderId="7" xfId="0" applyNumberFormat="1" applyFont="1" applyFill="1" applyBorder="1"/>
    <xf numFmtId="0" fontId="7" fillId="0" borderId="16" xfId="0" applyFont="1" applyFill="1" applyBorder="1" applyAlignment="1">
      <alignment horizontal="left"/>
    </xf>
    <xf numFmtId="0" fontId="7" fillId="3" borderId="21" xfId="0" applyFont="1" applyFill="1" applyBorder="1" applyAlignment="1" applyProtection="1">
      <alignment horizontal="right"/>
      <protection locked="0"/>
    </xf>
    <xf numFmtId="14" fontId="14" fillId="0" borderId="23" xfId="0" applyNumberFormat="1" applyFont="1" applyFill="1" applyBorder="1" applyAlignment="1">
      <alignment horizontal="right"/>
    </xf>
    <xf numFmtId="164" fontId="7" fillId="0" borderId="36" xfId="21" applyNumberFormat="1" applyFont="1" applyFill="1" applyBorder="1" applyAlignment="1">
      <alignment horizontal="right"/>
      <protection/>
    </xf>
    <xf numFmtId="8" fontId="11" fillId="0" borderId="25" xfId="0" applyNumberFormat="1" applyFont="1" applyFill="1" applyBorder="1" applyProtection="1">
      <protection locked="0"/>
    </xf>
    <xf numFmtId="164" fontId="9" fillId="0" borderId="13" xfId="0" applyNumberFormat="1" applyFont="1" applyBorder="1" applyAlignment="1">
      <alignment vertical="center"/>
    </xf>
    <xf numFmtId="0" fontId="8" fillId="0" borderId="16" xfId="0" applyFont="1" applyBorder="1" applyAlignment="1">
      <alignment vertical="center" wrapText="1"/>
    </xf>
    <xf numFmtId="0" fontId="7" fillId="3" borderId="33" xfId="0" applyFont="1" applyFill="1" applyBorder="1"/>
    <xf numFmtId="0" fontId="17" fillId="3" borderId="23" xfId="0" applyFont="1" applyFill="1" applyBorder="1"/>
    <xf numFmtId="0" fontId="7" fillId="0" borderId="7" xfId="0" applyFont="1" applyFill="1" applyBorder="1"/>
    <xf numFmtId="8" fontId="17" fillId="0" borderId="7" xfId="0" applyNumberFormat="1" applyFont="1" applyFill="1" applyBorder="1" applyAlignment="1">
      <alignment horizontal="right"/>
    </xf>
    <xf numFmtId="164" fontId="7" fillId="0" borderId="24" xfId="0" applyNumberFormat="1" applyFont="1" applyFill="1" applyBorder="1" applyAlignment="1" applyProtection="1">
      <alignment horizontal="right"/>
      <protection locked="0"/>
    </xf>
    <xf numFmtId="0" fontId="7" fillId="3" borderId="23" xfId="21" applyFont="1" applyFill="1" applyBorder="1" applyAlignment="1">
      <alignment horizontal="left"/>
      <protection/>
    </xf>
    <xf numFmtId="0" fontId="7" fillId="0" borderId="24" xfId="0" applyFont="1" applyFill="1" applyBorder="1" applyAlignment="1" applyProtection="1">
      <alignment horizontal="right"/>
      <protection locked="0"/>
    </xf>
    <xf numFmtId="164" fontId="17" fillId="0" borderId="36" xfId="0" applyNumberFormat="1" applyFont="1" applyFill="1" applyBorder="1" applyAlignment="1" applyProtection="1">
      <alignment horizontal="right"/>
      <protection locked="0"/>
    </xf>
    <xf numFmtId="0" fontId="15" fillId="3" borderId="27" xfId="0" applyFont="1" applyFill="1" applyBorder="1"/>
    <xf numFmtId="0" fontId="7" fillId="3" borderId="27" xfId="21" applyFont="1" applyFill="1" applyBorder="1" applyAlignment="1">
      <alignment horizontal="left"/>
      <protection/>
    </xf>
    <xf numFmtId="0" fontId="7" fillId="0" borderId="9" xfId="0" applyFont="1" applyFill="1" applyBorder="1"/>
    <xf numFmtId="8" fontId="11" fillId="3" borderId="9" xfId="0" applyNumberFormat="1" applyFont="1" applyFill="1" applyBorder="1" applyProtection="1">
      <protection locked="0"/>
    </xf>
    <xf numFmtId="164" fontId="20" fillId="0" borderId="45" xfId="0" applyNumberFormat="1" applyFont="1" applyBorder="1" applyAlignment="1">
      <alignment/>
    </xf>
    <xf numFmtId="164" fontId="20" fillId="0" borderId="42" xfId="0" applyNumberFormat="1" applyFont="1" applyBorder="1"/>
    <xf numFmtId="0" fontId="7" fillId="0" borderId="28" xfId="0" applyFont="1" applyFill="1" applyBorder="1" applyAlignment="1">
      <alignment vertical="center"/>
    </xf>
    <xf numFmtId="0" fontId="7" fillId="0" borderId="33" xfId="0" applyFont="1" applyFill="1" applyBorder="1"/>
    <xf numFmtId="0" fontId="7" fillId="0" borderId="20" xfId="21" applyFont="1" applyFill="1" applyBorder="1">
      <alignment/>
      <protection/>
    </xf>
    <xf numFmtId="0" fontId="7" fillId="0" borderId="7" xfId="21" applyFont="1" applyFill="1" applyBorder="1">
      <alignment/>
      <protection/>
    </xf>
    <xf numFmtId="0" fontId="7" fillId="0" borderId="4" xfId="0" applyFont="1" applyFill="1" applyBorder="1"/>
    <xf numFmtId="0" fontId="16" fillId="0" borderId="27" xfId="0" applyFont="1" applyFill="1" applyBorder="1"/>
    <xf numFmtId="0" fontId="7" fillId="0" borderId="9" xfId="0" applyFont="1" applyFill="1" applyBorder="1" applyAlignment="1">
      <alignment horizontal="left"/>
    </xf>
    <xf numFmtId="0" fontId="7" fillId="0" borderId="32" xfId="0" applyFont="1" applyFill="1" applyBorder="1"/>
    <xf numFmtId="8" fontId="11" fillId="0" borderId="25" xfId="0" applyNumberFormat="1" applyFont="1" applyFill="1" applyBorder="1" applyAlignment="1">
      <alignment horizontal="right"/>
    </xf>
    <xf numFmtId="14" fontId="7" fillId="0" borderId="34" xfId="0" applyNumberFormat="1" applyFont="1" applyFill="1" applyBorder="1" applyAlignment="1">
      <alignment horizontal="right"/>
    </xf>
    <xf numFmtId="164" fontId="7" fillId="3" borderId="4" xfId="0" applyNumberFormat="1" applyFont="1" applyFill="1" applyBorder="1" applyAlignment="1" applyProtection="1">
      <alignment horizontal="left"/>
      <protection locked="0"/>
    </xf>
    <xf numFmtId="8" fontId="7" fillId="3" borderId="16" xfId="0" applyNumberFormat="1" applyFont="1" applyFill="1" applyBorder="1" applyProtection="1">
      <protection locked="0"/>
    </xf>
    <xf numFmtId="0" fontId="14" fillId="0" borderId="1" xfId="0" applyFont="1" applyFill="1" applyBorder="1" applyAlignment="1">
      <alignment/>
    </xf>
    <xf numFmtId="0" fontId="8" fillId="0" borderId="21" xfId="0" applyFont="1" applyBorder="1" applyAlignment="1">
      <alignment wrapText="1"/>
    </xf>
    <xf numFmtId="8" fontId="11" fillId="0" borderId="35" xfId="21" applyNumberFormat="1" applyFont="1" applyFill="1" applyBorder="1" applyAlignment="1">
      <alignment horizontal="right"/>
      <protection/>
    </xf>
    <xf numFmtId="0" fontId="15" fillId="0" borderId="3" xfId="21" applyFont="1" applyFill="1" applyBorder="1" applyProtection="1">
      <alignment/>
      <protection/>
    </xf>
    <xf numFmtId="0" fontId="20" fillId="0" borderId="43" xfId="0" applyFont="1" applyBorder="1" applyAlignment="1">
      <alignment wrapText="1"/>
    </xf>
    <xf numFmtId="0" fontId="15" fillId="0" borderId="29" xfId="21" applyFont="1" applyFill="1" applyBorder="1" applyProtection="1">
      <alignment/>
      <protection/>
    </xf>
    <xf numFmtId="0" fontId="15" fillId="0" borderId="7" xfId="21" applyFont="1" applyFill="1" applyBorder="1" applyProtection="1">
      <alignment/>
      <protection/>
    </xf>
    <xf numFmtId="0" fontId="20" fillId="0" borderId="16" xfId="0" applyFont="1" applyFill="1" applyBorder="1" applyAlignment="1">
      <alignment wrapText="1"/>
    </xf>
    <xf numFmtId="0" fontId="8" fillId="0" borderId="24" xfId="0" applyFont="1" applyBorder="1" applyAlignment="1">
      <alignment wrapText="1"/>
    </xf>
    <xf numFmtId="164" fontId="7" fillId="0" borderId="9" xfId="21" applyNumberFormat="1" applyFont="1" applyFill="1" applyBorder="1" applyAlignment="1">
      <alignment horizontal="right"/>
      <protection/>
    </xf>
    <xf numFmtId="0" fontId="7" fillId="0" borderId="2" xfId="21" applyFont="1" applyFill="1" applyBorder="1" applyAlignment="1">
      <alignment wrapText="1"/>
      <protection/>
    </xf>
    <xf numFmtId="0" fontId="8" fillId="0" borderId="37" xfId="0" applyFont="1" applyBorder="1" applyAlignment="1">
      <alignment horizontal="left" wrapText="1"/>
    </xf>
    <xf numFmtId="8" fontId="7" fillId="3" borderId="38" xfId="0" applyNumberFormat="1" applyFont="1" applyFill="1" applyBorder="1" applyAlignment="1" applyProtection="1">
      <alignment/>
      <protection locked="0"/>
    </xf>
    <xf numFmtId="2" fontId="7" fillId="0" borderId="20" xfId="0" applyNumberFormat="1" applyFont="1" applyFill="1" applyBorder="1" applyAlignment="1">
      <alignment horizontal="right"/>
    </xf>
    <xf numFmtId="0" fontId="14" fillId="0" borderId="3" xfId="0" applyFont="1" applyFill="1" applyBorder="1" applyAlignment="1">
      <alignment/>
    </xf>
    <xf numFmtId="0" fontId="14" fillId="0" borderId="7" xfId="0" applyFont="1" applyFill="1" applyBorder="1" applyAlignment="1">
      <alignment/>
    </xf>
    <xf numFmtId="0" fontId="7" fillId="0" borderId="4" xfId="21" applyFont="1" applyFill="1" applyBorder="1" applyAlignment="1">
      <alignment wrapText="1"/>
      <protection/>
    </xf>
    <xf numFmtId="0" fontId="8" fillId="0" borderId="48" xfId="0" applyFont="1" applyBorder="1" applyAlignment="1">
      <alignment horizontal="left" wrapText="1"/>
    </xf>
    <xf numFmtId="0" fontId="7" fillId="0" borderId="16" xfId="0" applyFont="1" applyFill="1" applyBorder="1" applyAlignment="1">
      <alignment wrapText="1"/>
    </xf>
    <xf numFmtId="164" fontId="7" fillId="0" borderId="7" xfId="0" applyNumberFormat="1" applyFont="1" applyFill="1" applyBorder="1" applyProtection="1">
      <protection/>
    </xf>
    <xf numFmtId="8" fontId="7" fillId="0" borderId="16" xfId="0" applyNumberFormat="1" applyFont="1" applyFill="1" applyBorder="1" applyAlignment="1">
      <alignment horizontal="right"/>
    </xf>
    <xf numFmtId="8" fontId="7" fillId="0" borderId="23" xfId="21" applyNumberFormat="1" applyFont="1" applyFill="1" applyBorder="1" applyAlignment="1">
      <alignment horizontal="right"/>
      <protection/>
    </xf>
    <xf numFmtId="8" fontId="7" fillId="0" borderId="30" xfId="21" applyNumberFormat="1" applyFont="1" applyFill="1" applyBorder="1" applyAlignment="1">
      <alignment horizontal="right"/>
      <protection/>
    </xf>
    <xf numFmtId="0" fontId="7" fillId="0" borderId="24" xfId="0" applyFont="1" applyFill="1" applyBorder="1" applyAlignment="1">
      <alignment horizontal="left" wrapText="1"/>
    </xf>
    <xf numFmtId="0" fontId="7" fillId="0" borderId="4" xfId="21" applyFont="1" applyFill="1" applyBorder="1" applyAlignment="1">
      <alignment horizontal="left" wrapText="1"/>
      <protection/>
    </xf>
    <xf numFmtId="0" fontId="8" fillId="0" borderId="24" xfId="0" applyFont="1" applyBorder="1" applyAlignment="1">
      <alignment horizontal="left" wrapText="1"/>
    </xf>
    <xf numFmtId="3" fontId="7" fillId="0" borderId="43" xfId="0" applyNumberFormat="1" applyFont="1" applyFill="1" applyBorder="1" applyAlignment="1" applyProtection="1">
      <alignment/>
      <protection locked="0"/>
    </xf>
    <xf numFmtId="164" fontId="20" fillId="0" borderId="16" xfId="0" applyNumberFormat="1" applyFont="1" applyBorder="1"/>
    <xf numFmtId="0" fontId="7" fillId="0" borderId="32" xfId="0" applyFont="1" applyFill="1" applyBorder="1" applyProtection="1">
      <protection/>
    </xf>
    <xf numFmtId="0" fontId="7" fillId="3" borderId="24" xfId="0" applyFont="1" applyFill="1" applyBorder="1" applyAlignment="1">
      <alignment horizontal="left" vertical="center" wrapText="1"/>
    </xf>
    <xf numFmtId="0" fontId="8" fillId="0" borderId="36" xfId="0" applyFont="1" applyBorder="1" applyAlignment="1">
      <alignment vertical="center"/>
    </xf>
    <xf numFmtId="0" fontId="7" fillId="0" borderId="46" xfId="0" applyFont="1" applyFill="1" applyBorder="1" applyAlignment="1">
      <alignment horizontal="left" vertical="center" wrapText="1"/>
    </xf>
    <xf numFmtId="0" fontId="8" fillId="0" borderId="20" xfId="0" applyFont="1" applyBorder="1" applyAlignment="1">
      <alignment vertical="center" wrapText="1"/>
    </xf>
    <xf numFmtId="0" fontId="8" fillId="3" borderId="21" xfId="0" applyFont="1" applyFill="1" applyBorder="1" applyAlignment="1">
      <alignment horizontal="right"/>
    </xf>
    <xf numFmtId="3" fontId="8" fillId="3" borderId="21" xfId="0" applyNumberFormat="1" applyFont="1" applyFill="1" applyBorder="1"/>
    <xf numFmtId="8" fontId="8" fillId="3" borderId="38" xfId="0" applyNumberFormat="1" applyFont="1" applyFill="1" applyBorder="1"/>
    <xf numFmtId="14" fontId="8" fillId="3" borderId="33" xfId="0" applyNumberFormat="1" applyFont="1" applyFill="1" applyBorder="1"/>
    <xf numFmtId="8" fontId="8" fillId="3" borderId="37" xfId="0" applyNumberFormat="1" applyFont="1" applyFill="1" applyBorder="1"/>
    <xf numFmtId="0" fontId="8" fillId="3" borderId="36" xfId="0" applyFont="1" applyFill="1" applyBorder="1" applyAlignment="1">
      <alignment horizontal="right"/>
    </xf>
    <xf numFmtId="3" fontId="8" fillId="3" borderId="16" xfId="0" applyNumberFormat="1" applyFont="1" applyFill="1" applyBorder="1"/>
    <xf numFmtId="8" fontId="8" fillId="3" borderId="22" xfId="0" applyNumberFormat="1" applyFont="1" applyFill="1" applyBorder="1"/>
    <xf numFmtId="14" fontId="8" fillId="3" borderId="23" xfId="0" applyNumberFormat="1" applyFont="1" applyFill="1" applyBorder="1"/>
    <xf numFmtId="8" fontId="8" fillId="3" borderId="7" xfId="0" applyNumberFormat="1" applyFont="1" applyFill="1" applyBorder="1"/>
    <xf numFmtId="8" fontId="8" fillId="3" borderId="24" xfId="0" applyNumberFormat="1" applyFont="1" applyFill="1" applyBorder="1"/>
    <xf numFmtId="0" fontId="8" fillId="0" borderId="36" xfId="0" applyFont="1" applyBorder="1"/>
    <xf numFmtId="0" fontId="8" fillId="3" borderId="16" xfId="0" applyFont="1" applyFill="1" applyBorder="1" applyAlignment="1">
      <alignment horizontal="right"/>
    </xf>
    <xf numFmtId="8" fontId="9" fillId="0" borderId="7" xfId="0" applyNumberFormat="1" applyFont="1" applyBorder="1"/>
    <xf numFmtId="164" fontId="18" fillId="0" borderId="23" xfId="21" applyNumberFormat="1" applyFont="1" applyFill="1" applyBorder="1" applyAlignment="1">
      <alignment horizontal="left"/>
      <protection/>
    </xf>
    <xf numFmtId="0" fontId="8" fillId="0" borderId="20" xfId="0" applyFont="1" applyFill="1" applyBorder="1" applyAlignment="1">
      <alignment wrapText="1"/>
    </xf>
    <xf numFmtId="8" fontId="8" fillId="0" borderId="38" xfId="0" applyNumberFormat="1" applyFont="1" applyFill="1" applyBorder="1" applyAlignment="1">
      <alignment horizontal="right"/>
    </xf>
    <xf numFmtId="14" fontId="8" fillId="0" borderId="33" xfId="0" applyNumberFormat="1" applyFont="1" applyFill="1" applyBorder="1"/>
    <xf numFmtId="8" fontId="8" fillId="0" borderId="20" xfId="0" applyNumberFormat="1" applyFont="1" applyFill="1" applyBorder="1" applyAlignment="1">
      <alignment horizontal="right"/>
    </xf>
    <xf numFmtId="164" fontId="7" fillId="0" borderId="20" xfId="0" applyNumberFormat="1" applyFont="1" applyFill="1" applyBorder="1"/>
    <xf numFmtId="0" fontId="8" fillId="0" borderId="3" xfId="0" applyFont="1" applyFill="1" applyBorder="1"/>
    <xf numFmtId="164" fontId="18" fillId="0" borderId="7" xfId="0" applyNumberFormat="1" applyFont="1" applyFill="1" applyBorder="1"/>
    <xf numFmtId="0" fontId="25" fillId="0" borderId="23" xfId="0" applyFont="1" applyFill="1" applyBorder="1"/>
    <xf numFmtId="0" fontId="8" fillId="0" borderId="22" xfId="0" applyFont="1" applyFill="1" applyBorder="1"/>
    <xf numFmtId="0" fontId="8" fillId="0" borderId="36" xfId="0" applyFont="1" applyFill="1" applyBorder="1"/>
    <xf numFmtId="0" fontId="18" fillId="0" borderId="0" xfId="0" applyFont="1" applyBorder="1"/>
    <xf numFmtId="0" fontId="8" fillId="0" borderId="8" xfId="0" applyFont="1" applyFill="1" applyBorder="1"/>
    <xf numFmtId="0" fontId="17" fillId="0" borderId="27" xfId="0" applyFont="1" applyFill="1" applyBorder="1"/>
    <xf numFmtId="0" fontId="9" fillId="0" borderId="27" xfId="0" applyFont="1" applyFill="1" applyBorder="1"/>
    <xf numFmtId="8" fontId="9" fillId="0" borderId="9" xfId="0" applyNumberFormat="1" applyFont="1" applyFill="1" applyBorder="1"/>
    <xf numFmtId="164" fontId="9" fillId="0" borderId="25" xfId="0" applyNumberFormat="1" applyFont="1" applyFill="1" applyBorder="1" applyAlignment="1">
      <alignment horizontal="right"/>
    </xf>
    <xf numFmtId="0" fontId="7" fillId="0" borderId="4" xfId="21" applyFont="1" applyFill="1" applyBorder="1" applyAlignment="1">
      <alignment/>
      <protection/>
    </xf>
    <xf numFmtId="0" fontId="8" fillId="0" borderId="48" xfId="0" applyFont="1" applyBorder="1" applyAlignment="1">
      <alignment wrapText="1"/>
    </xf>
    <xf numFmtId="0" fontId="8" fillId="3" borderId="7" xfId="0" applyFont="1" applyFill="1" applyBorder="1" applyAlignment="1">
      <alignment wrapText="1"/>
    </xf>
    <xf numFmtId="0" fontId="7" fillId="0" borderId="36" xfId="0" applyFont="1" applyFill="1" applyBorder="1" applyAlignment="1" applyProtection="1">
      <alignment horizontal="right"/>
      <protection locked="0"/>
    </xf>
    <xf numFmtId="0" fontId="7" fillId="0" borderId="36" xfId="0" applyFont="1" applyFill="1" applyBorder="1" applyAlignment="1" applyProtection="1">
      <alignment/>
      <protection locked="0"/>
    </xf>
    <xf numFmtId="8" fontId="7" fillId="3" borderId="39" xfId="0" applyNumberFormat="1" applyFont="1" applyFill="1" applyBorder="1" applyAlignment="1" applyProtection="1">
      <alignment/>
      <protection locked="0"/>
    </xf>
    <xf numFmtId="8" fontId="7" fillId="3" borderId="5" xfId="0" applyNumberFormat="1" applyFont="1" applyFill="1" applyBorder="1" applyAlignment="1" applyProtection="1">
      <alignment/>
      <protection locked="0"/>
    </xf>
    <xf numFmtId="8" fontId="11" fillId="3" borderId="26" xfId="0" applyNumberFormat="1" applyFont="1" applyFill="1" applyBorder="1" applyProtection="1">
      <protection locked="0"/>
    </xf>
    <xf numFmtId="0" fontId="7" fillId="0" borderId="9" xfId="0" applyFont="1" applyFill="1" applyBorder="1" applyProtection="1">
      <protection/>
    </xf>
    <xf numFmtId="164" fontId="11" fillId="3" borderId="41" xfId="0" applyNumberFormat="1" applyFont="1" applyFill="1" applyBorder="1"/>
    <xf numFmtId="0" fontId="8" fillId="3" borderId="37" xfId="0" applyFont="1" applyFill="1" applyBorder="1" applyAlignment="1">
      <alignment wrapText="1"/>
    </xf>
    <xf numFmtId="0" fontId="7" fillId="3" borderId="24" xfId="0" applyFont="1" applyFill="1" applyBorder="1" applyAlignment="1">
      <alignment wrapText="1"/>
    </xf>
    <xf numFmtId="0" fontId="8" fillId="0" borderId="0" xfId="0" applyFont="1" applyBorder="1"/>
    <xf numFmtId="0" fontId="9" fillId="0" borderId="9" xfId="0" applyFont="1" applyFill="1" applyBorder="1"/>
    <xf numFmtId="8" fontId="9" fillId="0" borderId="32" xfId="0" applyNumberFormat="1" applyFont="1" applyFill="1" applyBorder="1"/>
    <xf numFmtId="164" fontId="7" fillId="0" borderId="36" xfId="0" applyNumberFormat="1" applyFont="1" applyFill="1" applyBorder="1"/>
    <xf numFmtId="164" fontId="7" fillId="0" borderId="7" xfId="0" applyNumberFormat="1" applyFont="1" applyFill="1" applyBorder="1"/>
    <xf numFmtId="0" fontId="8" fillId="0" borderId="43" xfId="0" applyFont="1" applyFill="1" applyBorder="1"/>
    <xf numFmtId="0" fontId="8" fillId="0" borderId="43" xfId="0" applyFont="1" applyFill="1" applyBorder="1" applyAlignment="1">
      <alignment horizontal="right"/>
    </xf>
    <xf numFmtId="3" fontId="8" fillId="0" borderId="43" xfId="0" applyNumberFormat="1" applyFont="1" applyFill="1" applyBorder="1"/>
    <xf numFmtId="8" fontId="8" fillId="0" borderId="6" xfId="0" applyNumberFormat="1" applyFont="1" applyFill="1" applyBorder="1"/>
    <xf numFmtId="164" fontId="7" fillId="0" borderId="46" xfId="0" applyNumberFormat="1" applyFont="1" applyFill="1" applyBorder="1"/>
    <xf numFmtId="0" fontId="8" fillId="0" borderId="9" xfId="0" applyFont="1" applyFill="1" applyBorder="1" applyAlignment="1">
      <alignment horizontal="left" vertical="center"/>
    </xf>
    <xf numFmtId="0" fontId="8" fillId="0" borderId="0" xfId="0" applyFont="1" applyAlignment="1">
      <alignment vertical="top"/>
    </xf>
    <xf numFmtId="0" fontId="7" fillId="3" borderId="38" xfId="0" applyFont="1" applyFill="1" applyBorder="1"/>
    <xf numFmtId="14" fontId="14" fillId="3" borderId="33" xfId="0" applyNumberFormat="1" applyFont="1" applyFill="1" applyBorder="1" applyAlignment="1">
      <alignment/>
    </xf>
    <xf numFmtId="164" fontId="7" fillId="3" borderId="2" xfId="0" applyNumberFormat="1" applyFont="1" applyFill="1" applyBorder="1" applyAlignment="1" applyProtection="1">
      <alignment horizontal="right"/>
      <protection locked="0"/>
    </xf>
    <xf numFmtId="0" fontId="7" fillId="3" borderId="7" xfId="0" applyFont="1" applyFill="1" applyBorder="1" applyAlignment="1">
      <alignment horizontal="right"/>
    </xf>
    <xf numFmtId="14" fontId="7" fillId="3" borderId="7" xfId="0" applyNumberFormat="1" applyFont="1" applyFill="1" applyBorder="1" applyAlignment="1">
      <alignment horizontal="right"/>
    </xf>
    <xf numFmtId="164" fontId="7" fillId="3" borderId="24" xfId="0" applyNumberFormat="1" applyFont="1" applyFill="1" applyBorder="1" applyAlignment="1" applyProtection="1">
      <alignment horizontal="right"/>
      <protection locked="0"/>
    </xf>
    <xf numFmtId="8" fontId="7" fillId="3" borderId="7" xfId="0" applyNumberFormat="1" applyFont="1" applyFill="1" applyBorder="1" applyAlignment="1">
      <alignment horizontal="right"/>
    </xf>
    <xf numFmtId="0" fontId="7" fillId="3" borderId="0" xfId="0" applyFont="1" applyFill="1" applyBorder="1" applyProtection="1">
      <protection/>
    </xf>
    <xf numFmtId="164" fontId="11" fillId="3" borderId="9" xfId="0" applyNumberFormat="1" applyFont="1" applyFill="1" applyBorder="1" applyAlignment="1" applyProtection="1">
      <alignment horizontal="right"/>
      <protection locked="0"/>
    </xf>
    <xf numFmtId="0" fontId="22" fillId="0" borderId="30" xfId="0" applyFont="1" applyBorder="1" applyAlignment="1">
      <alignment wrapText="1"/>
    </xf>
    <xf numFmtId="164" fontId="17" fillId="0" borderId="39" xfId="21" applyNumberFormat="1" applyFont="1" applyFill="1" applyBorder="1" applyAlignment="1">
      <alignment horizontal="right"/>
      <protection/>
    </xf>
    <xf numFmtId="164" fontId="11" fillId="3" borderId="9" xfId="0" applyNumberFormat="1" applyFont="1" applyFill="1" applyBorder="1" applyAlignment="1" applyProtection="1">
      <alignment horizontal="right"/>
      <protection/>
    </xf>
    <xf numFmtId="8" fontId="11" fillId="0" borderId="35" xfId="21" applyNumberFormat="1" applyFont="1" applyFill="1" applyBorder="1" applyAlignment="1">
      <alignment wrapText="1"/>
      <protection/>
    </xf>
    <xf numFmtId="164" fontId="7" fillId="0" borderId="37" xfId="0" applyNumberFormat="1" applyFont="1" applyFill="1" applyBorder="1" applyAlignment="1" applyProtection="1">
      <alignment horizontal="right"/>
      <protection locked="0"/>
    </xf>
    <xf numFmtId="164" fontId="18" fillId="0" borderId="4" xfId="0" applyNumberFormat="1" applyFont="1" applyFill="1" applyBorder="1" applyAlignment="1" applyProtection="1">
      <alignment horizontal="right"/>
      <protection locked="0"/>
    </xf>
    <xf numFmtId="8" fontId="7" fillId="0" borderId="36" xfId="0" applyNumberFormat="1" applyFont="1" applyFill="1" applyBorder="1" applyAlignment="1">
      <alignment horizontal="right"/>
    </xf>
    <xf numFmtId="8" fontId="11" fillId="0" borderId="9" xfId="0" applyNumberFormat="1" applyFont="1" applyFill="1" applyBorder="1" applyAlignment="1">
      <alignment horizontal="right"/>
    </xf>
    <xf numFmtId="0" fontId="14" fillId="3" borderId="20" xfId="0" applyFont="1" applyFill="1" applyBorder="1" applyAlignment="1">
      <alignment/>
    </xf>
    <xf numFmtId="0" fontId="7" fillId="3" borderId="2" xfId="21" applyFont="1" applyFill="1" applyBorder="1" applyAlignment="1">
      <alignment/>
      <protection/>
    </xf>
    <xf numFmtId="0" fontId="8" fillId="3" borderId="21" xfId="0" applyFont="1" applyFill="1" applyBorder="1" applyAlignment="1">
      <alignment wrapText="1"/>
    </xf>
    <xf numFmtId="0" fontId="7" fillId="3" borderId="21" xfId="0" applyFont="1" applyFill="1" applyBorder="1" applyAlignment="1" applyProtection="1">
      <alignment/>
      <protection locked="0"/>
    </xf>
    <xf numFmtId="14" fontId="14" fillId="3" borderId="33" xfId="0" applyNumberFormat="1" applyFont="1" applyFill="1" applyBorder="1" applyAlignment="1">
      <alignment horizontal="right"/>
    </xf>
    <xf numFmtId="8" fontId="7" fillId="3" borderId="20" xfId="0" applyNumberFormat="1" applyFont="1" applyFill="1" applyBorder="1" applyAlignment="1">
      <alignment horizontal="right"/>
    </xf>
    <xf numFmtId="8" fontId="7" fillId="3" borderId="33" xfId="21" applyNumberFormat="1" applyFont="1" applyFill="1" applyBorder="1" applyAlignment="1">
      <alignment horizontal="right"/>
      <protection/>
    </xf>
    <xf numFmtId="8" fontId="11" fillId="3" borderId="35" xfId="21" applyNumberFormat="1" applyFont="1" applyFill="1" applyBorder="1" applyAlignment="1">
      <alignment horizontal="right"/>
      <protection/>
    </xf>
    <xf numFmtId="0" fontId="7" fillId="4" borderId="0" xfId="0" applyFont="1" applyFill="1" applyAlignment="1" applyProtection="1">
      <alignment/>
      <protection/>
    </xf>
    <xf numFmtId="164" fontId="17" fillId="0" borderId="23" xfId="21" applyNumberFormat="1" applyFont="1" applyFill="1" applyBorder="1" applyAlignment="1">
      <alignment horizontal="right"/>
      <protection/>
    </xf>
    <xf numFmtId="3" fontId="7" fillId="0" borderId="21" xfId="0" applyNumberFormat="1" applyFont="1" applyFill="1" applyBorder="1" applyAlignment="1" applyProtection="1">
      <alignment vertical="center"/>
      <protection locked="0"/>
    </xf>
    <xf numFmtId="3" fontId="7" fillId="0" borderId="16" xfId="0" applyNumberFormat="1" applyFont="1" applyFill="1" applyBorder="1" applyAlignment="1" applyProtection="1">
      <alignment vertical="center"/>
      <protection locked="0"/>
    </xf>
    <xf numFmtId="164" fontId="11" fillId="0" borderId="15" xfId="0" applyNumberFormat="1" applyFont="1" applyBorder="1" applyAlignment="1" applyProtection="1">
      <alignment vertical="center"/>
      <protection/>
    </xf>
    <xf numFmtId="0" fontId="7" fillId="0" borderId="1" xfId="21" applyFont="1" applyFill="1" applyBorder="1" applyAlignment="1" applyProtection="1">
      <alignment wrapText="1"/>
      <protection/>
    </xf>
    <xf numFmtId="0" fontId="14" fillId="0" borderId="20" xfId="0" applyFont="1" applyFill="1" applyBorder="1" applyAlignment="1">
      <alignment wrapText="1"/>
    </xf>
    <xf numFmtId="0" fontId="7" fillId="0" borderId="21" xfId="0" applyFont="1" applyFill="1" applyBorder="1" applyAlignment="1" applyProtection="1">
      <alignment horizontal="right" wrapText="1"/>
      <protection locked="0"/>
    </xf>
    <xf numFmtId="0" fontId="7" fillId="0" borderId="21" xfId="0" applyFont="1" applyFill="1" applyBorder="1" applyAlignment="1" applyProtection="1">
      <alignment wrapText="1"/>
      <protection locked="0"/>
    </xf>
    <xf numFmtId="8" fontId="7" fillId="0" borderId="38" xfId="0" applyNumberFormat="1" applyFont="1" applyFill="1" applyBorder="1" applyAlignment="1" applyProtection="1">
      <alignment wrapText="1"/>
      <protection locked="0"/>
    </xf>
    <xf numFmtId="14" fontId="14" fillId="0" borderId="33" xfId="0" applyNumberFormat="1" applyFont="1" applyFill="1" applyBorder="1" applyAlignment="1">
      <alignment horizontal="right" wrapText="1"/>
    </xf>
    <xf numFmtId="8" fontId="7" fillId="0" borderId="20" xfId="0" applyNumberFormat="1" applyFont="1" applyFill="1" applyBorder="1" applyAlignment="1">
      <alignment horizontal="right" wrapText="1"/>
    </xf>
    <xf numFmtId="164" fontId="20" fillId="0" borderId="45" xfId="0" applyNumberFormat="1" applyFont="1" applyBorder="1" applyAlignment="1">
      <alignment wrapText="1"/>
    </xf>
    <xf numFmtId="8" fontId="7" fillId="0" borderId="33" xfId="21" applyNumberFormat="1" applyFont="1" applyFill="1" applyBorder="1" applyAlignment="1">
      <alignment horizontal="right" wrapText="1"/>
      <protection/>
    </xf>
    <xf numFmtId="164" fontId="11" fillId="0" borderId="35" xfId="0" applyNumberFormat="1" applyFont="1" applyFill="1" applyBorder="1" applyAlignment="1">
      <alignment horizontal="right" wrapText="1"/>
    </xf>
    <xf numFmtId="0" fontId="7" fillId="0" borderId="0" xfId="0" applyFont="1" applyFill="1" applyAlignment="1" applyProtection="1">
      <alignment wrapText="1"/>
      <protection/>
    </xf>
    <xf numFmtId="0" fontId="0" fillId="0" borderId="31" xfId="0" applyBorder="1"/>
    <xf numFmtId="0" fontId="0" fillId="0" borderId="10" xfId="0" applyBorder="1"/>
    <xf numFmtId="0" fontId="0" fillId="0" borderId="49" xfId="0" applyBorder="1"/>
    <xf numFmtId="0" fontId="15" fillId="0" borderId="3" xfId="21" applyFont="1" applyFill="1" applyBorder="1" applyAlignment="1" applyProtection="1">
      <alignment vertical="center"/>
      <protection/>
    </xf>
    <xf numFmtId="0" fontId="8" fillId="0" borderId="24" xfId="0" applyFont="1" applyBorder="1" applyAlignment="1">
      <alignment vertical="center" wrapText="1"/>
    </xf>
    <xf numFmtId="0" fontId="20" fillId="0" borderId="16" xfId="0" applyFont="1" applyFill="1" applyBorder="1" applyAlignment="1">
      <alignment vertical="center" wrapText="1"/>
    </xf>
    <xf numFmtId="0" fontId="7" fillId="0" borderId="16" xfId="0" applyFont="1" applyFill="1" applyBorder="1" applyAlignment="1" applyProtection="1">
      <alignment horizontal="right" vertical="center" wrapText="1"/>
      <protection locked="0"/>
    </xf>
    <xf numFmtId="164" fontId="20" fillId="0" borderId="42" xfId="0" applyNumberFormat="1" applyFont="1" applyFill="1" applyBorder="1" applyAlignment="1">
      <alignment vertical="center"/>
    </xf>
    <xf numFmtId="164" fontId="7" fillId="0" borderId="36" xfId="21" applyNumberFormat="1" applyFont="1" applyFill="1" applyBorder="1" applyAlignment="1">
      <alignment horizontal="right" vertical="center"/>
      <protection/>
    </xf>
    <xf numFmtId="164" fontId="7" fillId="0" borderId="40" xfId="21" applyNumberFormat="1" applyFont="1" applyFill="1" applyBorder="1" applyAlignment="1">
      <alignment horizontal="right" vertical="center"/>
      <protection/>
    </xf>
    <xf numFmtId="0" fontId="7" fillId="0" borderId="0" xfId="0" applyFont="1" applyFill="1" applyAlignment="1" applyProtection="1">
      <alignment vertical="center"/>
      <protection/>
    </xf>
    <xf numFmtId="0" fontId="7" fillId="0" borderId="0" xfId="0" applyFont="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7" fillId="0" borderId="34" xfId="0" applyFont="1" applyBorder="1" applyAlignment="1" applyProtection="1">
      <alignment horizontal="justify" vertical="center" wrapText="1"/>
      <protection/>
    </xf>
    <xf numFmtId="0" fontId="7" fillId="0" borderId="0" xfId="0" applyFont="1" applyFill="1" applyBorder="1" applyAlignment="1">
      <alignment horizontal="justify" vertical="top" wrapText="1"/>
    </xf>
    <xf numFmtId="0" fontId="7"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0" xfId="0" applyFont="1" applyFill="1" applyBorder="1" applyAlignment="1">
      <alignment horizontal="justify" vertical="top" wrapText="1"/>
    </xf>
    <xf numFmtId="0" fontId="7" fillId="3" borderId="34" xfId="0" applyFont="1" applyFill="1" applyBorder="1" applyAlignment="1">
      <alignment horizontal="justify" vertical="center" wrapText="1"/>
    </xf>
    <xf numFmtId="0" fontId="8" fillId="0" borderId="0" xfId="0" applyFont="1" applyAlignment="1">
      <alignment horizontal="left" vertical="top"/>
    </xf>
    <xf numFmtId="0" fontId="0" fillId="0" borderId="0" xfId="0" applyAlignment="1">
      <alignment vertical="top"/>
    </xf>
    <xf numFmtId="0" fontId="11" fillId="0" borderId="0" xfId="0" applyFont="1" applyAlignment="1" applyProtection="1">
      <alignment horizontal="justify" vertical="center" wrapText="1"/>
      <protection/>
    </xf>
    <xf numFmtId="0" fontId="6" fillId="2" borderId="38" xfId="0" applyFont="1" applyFill="1" applyBorder="1" applyAlignment="1" applyProtection="1">
      <alignment horizontal="center"/>
      <protection/>
    </xf>
    <xf numFmtId="0" fontId="6" fillId="2" borderId="45" xfId="0" applyFont="1" applyFill="1" applyBorder="1" applyAlignment="1" applyProtection="1">
      <alignment horizontal="center"/>
      <protection/>
    </xf>
    <xf numFmtId="0" fontId="6" fillId="2" borderId="37" xfId="0" applyFont="1" applyFill="1" applyBorder="1" applyAlignment="1" applyProtection="1">
      <alignment horizontal="center"/>
      <protection/>
    </xf>
    <xf numFmtId="0" fontId="6" fillId="2" borderId="33" xfId="0" applyFont="1" applyFill="1" applyBorder="1" applyAlignment="1" applyProtection="1">
      <alignment/>
      <protection/>
    </xf>
    <xf numFmtId="0" fontId="6" fillId="2" borderId="2" xfId="0" applyFont="1" applyFill="1" applyBorder="1" applyAlignment="1" applyProtection="1">
      <alignment/>
      <protection/>
    </xf>
    <xf numFmtId="0" fontId="6" fillId="2" borderId="33" xfId="0" applyFont="1" applyFill="1" applyBorder="1" applyAlignment="1" applyProtection="1">
      <alignment horizontal="center"/>
      <protection/>
    </xf>
    <xf numFmtId="0" fontId="6" fillId="2" borderId="34" xfId="0" applyFont="1" applyFill="1" applyBorder="1" applyAlignment="1" applyProtection="1">
      <alignment horizontal="center"/>
      <protection/>
    </xf>
    <xf numFmtId="0" fontId="6" fillId="2" borderId="23"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2" borderId="35" xfId="0" applyFont="1" applyFill="1" applyBorder="1" applyAlignment="1" applyProtection="1">
      <alignment horizontal="center" vertical="center" wrapText="1"/>
      <protection/>
    </xf>
    <xf numFmtId="0" fontId="10" fillId="0" borderId="30" xfId="0" applyFont="1" applyBorder="1" applyAlignment="1">
      <alignment horizontal="center" vertical="center" wrapText="1"/>
    </xf>
    <xf numFmtId="0" fontId="10" fillId="0" borderId="41" xfId="0" applyFont="1" applyBorder="1" applyAlignment="1">
      <alignment horizontal="center" vertical="center" wrapText="1"/>
    </xf>
    <xf numFmtId="0" fontId="6" fillId="2" borderId="43" xfId="0" applyFont="1" applyFill="1" applyBorder="1" applyAlignment="1" applyProtection="1">
      <alignment horizontal="center" vertical="top" wrapText="1"/>
      <protection/>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10" fillId="0" borderId="7" xfId="0" applyFont="1" applyBorder="1" applyAlignment="1">
      <alignment horizontal="center" vertical="top"/>
    </xf>
    <xf numFmtId="0" fontId="10" fillId="0" borderId="9" xfId="0" applyFont="1" applyBorder="1" applyAlignment="1">
      <alignment horizontal="center" vertical="top"/>
    </xf>
    <xf numFmtId="164" fontId="6" fillId="2" borderId="43" xfId="0" applyNumberFormat="1" applyFont="1" applyFill="1" applyBorder="1" applyAlignment="1" applyProtection="1">
      <alignment horizontal="center" vertical="top" wrapText="1"/>
      <protection/>
    </xf>
    <xf numFmtId="0" fontId="0" fillId="0" borderId="7" xfId="0" applyBorder="1" applyAlignment="1">
      <alignment vertical="top" wrapText="1"/>
    </xf>
    <xf numFmtId="0" fontId="0" fillId="0" borderId="9" xfId="0" applyBorder="1" applyAlignment="1">
      <alignment vertical="top" wrapText="1"/>
    </xf>
    <xf numFmtId="0" fontId="7" fillId="0" borderId="10" xfId="0" applyFont="1" applyFill="1" applyBorder="1" applyAlignment="1" applyProtection="1">
      <alignment horizontal="left" vertical="top" wrapText="1"/>
      <protection/>
    </xf>
    <xf numFmtId="0" fontId="7" fillId="0" borderId="2" xfId="0" applyFont="1" applyFill="1" applyBorder="1" applyAlignment="1">
      <alignment vertical="center" wrapText="1"/>
    </xf>
    <xf numFmtId="0" fontId="0" fillId="0" borderId="48" xfId="0" applyBorder="1" applyAlignment="1">
      <alignment vertical="center"/>
    </xf>
    <xf numFmtId="0" fontId="8" fillId="0" borderId="20" xfId="0" applyFont="1" applyBorder="1" applyAlignment="1">
      <alignment vertical="center" wrapText="1"/>
    </xf>
    <xf numFmtId="0" fontId="0" fillId="0" borderId="36" xfId="0" applyBorder="1" applyAlignment="1">
      <alignment vertical="center" wrapText="1"/>
    </xf>
    <xf numFmtId="0" fontId="7" fillId="0" borderId="0" xfId="0" applyFont="1" applyFill="1" applyBorder="1" applyAlignment="1" applyProtection="1">
      <alignment horizontal="justify" vertical="top" wrapText="1"/>
      <protection/>
    </xf>
    <xf numFmtId="14" fontId="14" fillId="0" borderId="7" xfId="0" applyNumberFormat="1" applyFont="1" applyFill="1" applyBorder="1" applyAlignment="1">
      <alignment horizontal="center" vertical="top" wrapText="1"/>
    </xf>
    <xf numFmtId="14" fontId="14" fillId="0" borderId="9" xfId="0" applyNumberFormat="1" applyFont="1" applyFill="1" applyBorder="1" applyAlignment="1">
      <alignment horizontal="center" vertical="top" wrapText="1"/>
    </xf>
    <xf numFmtId="0" fontId="7" fillId="3" borderId="3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8" fillId="0" borderId="20" xfId="0" applyFont="1" applyFill="1" applyBorder="1" applyAlignment="1">
      <alignment vertical="center" wrapText="1"/>
    </xf>
    <xf numFmtId="0" fontId="0" fillId="0" borderId="7" xfId="0" applyBorder="1" applyAlignment="1">
      <alignment vertical="center"/>
    </xf>
    <xf numFmtId="0" fontId="17" fillId="0" borderId="0" xfId="0" applyFont="1" applyFill="1" applyBorder="1" applyAlignment="1" applyProtection="1">
      <alignment horizontal="left" vertical="top" wrapText="1"/>
      <protection/>
    </xf>
    <xf numFmtId="0" fontId="7" fillId="3" borderId="0" xfId="0" applyFont="1" applyFill="1" applyBorder="1" applyAlignment="1">
      <alignment horizontal="justify" vertical="top" wrapText="1"/>
    </xf>
    <xf numFmtId="0" fontId="7" fillId="3" borderId="0" xfId="0" applyFont="1" applyFill="1" applyBorder="1" applyAlignment="1">
      <alignment horizontal="justify" vertical="center" wrapText="1"/>
    </xf>
    <xf numFmtId="0" fontId="6" fillId="2" borderId="2" xfId="0" applyFont="1" applyFill="1" applyBorder="1" applyAlignment="1" applyProtection="1">
      <alignment horizontal="center"/>
      <protection/>
    </xf>
    <xf numFmtId="0" fontId="27" fillId="0" borderId="0" xfId="0" applyFont="1" applyAlignment="1">
      <alignment vertical="top" wrapText="1"/>
    </xf>
  </cellXfs>
  <cellStyles count="11">
    <cellStyle name="Normal" xfId="0"/>
    <cellStyle name="Percent" xfId="15"/>
    <cellStyle name="Currency" xfId="16"/>
    <cellStyle name="Currency [0]" xfId="17"/>
    <cellStyle name="Comma" xfId="18"/>
    <cellStyle name="Comma [0]" xfId="19"/>
    <cellStyle name="Normální 3" xfId="20"/>
    <cellStyle name="normální_List1" xfId="21"/>
    <cellStyle name="Normální 2" xfId="22"/>
    <cellStyle name="Normální 4" xfId="23"/>
    <cellStyle name="normální_List1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abSelected="1" view="pageBreakPreview" zoomScaleSheetLayoutView="100" workbookViewId="0" topLeftCell="A1">
      <selection activeCell="L1" sqref="L1:N1"/>
    </sheetView>
  </sheetViews>
  <sheetFormatPr defaultColWidth="9.140625" defaultRowHeight="15"/>
  <cols>
    <col min="1" max="1" width="3.28125" style="0" customWidth="1"/>
    <col min="2" max="2" width="10.57421875" style="0" customWidth="1"/>
    <col min="3" max="3" width="18.8515625" style="0" customWidth="1"/>
    <col min="4" max="4" width="24.7109375" style="0" customWidth="1"/>
    <col min="5" max="5" width="19.421875" style="0" customWidth="1"/>
    <col min="6" max="6" width="9.8515625" style="0" customWidth="1"/>
    <col min="7" max="7" width="8.00390625" style="0" customWidth="1"/>
    <col min="8" max="8" width="15.28125" style="0" customWidth="1"/>
    <col min="9" max="9" width="13.57421875" style="0" customWidth="1"/>
    <col min="10" max="10" width="13.140625" style="0" customWidth="1"/>
    <col min="11" max="11" width="18.8515625" style="0" customWidth="1"/>
    <col min="12" max="12" width="17.28125" style="0" customWidth="1"/>
    <col min="13" max="14" width="17.140625" style="0" customWidth="1"/>
    <col min="15" max="15" width="1.1484375" style="0" customWidth="1"/>
  </cols>
  <sheetData>
    <row r="1" spans="12:14" ht="54.75" customHeight="1">
      <c r="L1" s="560" t="s">
        <v>347</v>
      </c>
      <c r="M1" s="560"/>
      <c r="N1" s="560"/>
    </row>
    <row r="2" spans="1:14" s="7" customFormat="1" ht="32.25" customHeight="1">
      <c r="A2" s="523" t="s">
        <v>51</v>
      </c>
      <c r="B2" s="523"/>
      <c r="C2" s="523"/>
      <c r="D2" s="523"/>
      <c r="E2" s="523"/>
      <c r="F2" s="523"/>
      <c r="G2" s="523"/>
      <c r="H2" s="523"/>
      <c r="I2" s="523"/>
      <c r="J2" s="523"/>
      <c r="K2" s="523"/>
      <c r="L2" s="523"/>
      <c r="M2" s="523"/>
      <c r="N2" s="523"/>
    </row>
    <row r="3" spans="1:14" ht="8.25" customHeight="1" thickBot="1">
      <c r="A3" s="1"/>
      <c r="B3" s="1"/>
      <c r="C3" s="1"/>
      <c r="D3" s="1"/>
      <c r="E3" s="2"/>
      <c r="F3" s="3"/>
      <c r="G3" s="2"/>
      <c r="H3" s="4"/>
      <c r="I3" s="1"/>
      <c r="J3" s="4"/>
      <c r="K3" s="1"/>
      <c r="L3" s="1"/>
      <c r="M3" s="4"/>
      <c r="N3" s="5"/>
    </row>
    <row r="4" spans="1:14" s="8" customFormat="1" ht="10.5">
      <c r="A4" s="9" t="s">
        <v>0</v>
      </c>
      <c r="B4" s="33" t="s">
        <v>1</v>
      </c>
      <c r="C4" s="33" t="s">
        <v>2</v>
      </c>
      <c r="D4" s="33" t="s">
        <v>3</v>
      </c>
      <c r="E4" s="524" t="s">
        <v>4</v>
      </c>
      <c r="F4" s="525"/>
      <c r="G4" s="526"/>
      <c r="H4" s="10" t="s">
        <v>5</v>
      </c>
      <c r="I4" s="527" t="s">
        <v>6</v>
      </c>
      <c r="J4" s="528"/>
      <c r="K4" s="529" t="s">
        <v>7</v>
      </c>
      <c r="L4" s="530"/>
      <c r="M4" s="530"/>
      <c r="N4" s="533" t="s">
        <v>23</v>
      </c>
    </row>
    <row r="5" spans="1:14" s="8" customFormat="1" ht="10.5">
      <c r="A5" s="11" t="s">
        <v>8</v>
      </c>
      <c r="B5" s="12" t="s">
        <v>9</v>
      </c>
      <c r="C5" s="12" t="s">
        <v>10</v>
      </c>
      <c r="D5" s="12" t="s">
        <v>11</v>
      </c>
      <c r="E5" s="12" t="s">
        <v>12</v>
      </c>
      <c r="F5" s="13" t="s">
        <v>13</v>
      </c>
      <c r="G5" s="12" t="s">
        <v>14</v>
      </c>
      <c r="H5" s="14" t="s">
        <v>15</v>
      </c>
      <c r="I5" s="15"/>
      <c r="J5" s="16"/>
      <c r="K5" s="531"/>
      <c r="L5" s="532"/>
      <c r="M5" s="532"/>
      <c r="N5" s="534"/>
    </row>
    <row r="6" spans="1:14" s="8" customFormat="1" ht="11.25" customHeight="1">
      <c r="A6" s="11"/>
      <c r="B6" s="12"/>
      <c r="C6" s="17" t="s">
        <v>16</v>
      </c>
      <c r="D6" s="12"/>
      <c r="E6" s="12" t="s">
        <v>17</v>
      </c>
      <c r="F6" s="13" t="s">
        <v>1</v>
      </c>
      <c r="G6" s="12" t="s">
        <v>31</v>
      </c>
      <c r="H6" s="14" t="s">
        <v>18</v>
      </c>
      <c r="I6" s="12" t="s">
        <v>29</v>
      </c>
      <c r="J6" s="541" t="s">
        <v>19</v>
      </c>
      <c r="K6" s="536" t="s">
        <v>32</v>
      </c>
      <c r="L6" s="536" t="s">
        <v>30</v>
      </c>
      <c r="M6" s="19" t="s">
        <v>33</v>
      </c>
      <c r="N6" s="534"/>
    </row>
    <row r="7" spans="1:14" s="8" customFormat="1" ht="10.5">
      <c r="A7" s="20"/>
      <c r="B7" s="12"/>
      <c r="C7" s="17" t="s">
        <v>20</v>
      </c>
      <c r="D7" s="12"/>
      <c r="E7" s="12"/>
      <c r="F7" s="13"/>
      <c r="G7" s="13" t="s">
        <v>21</v>
      </c>
      <c r="H7" s="14"/>
      <c r="I7" s="12" t="s">
        <v>28</v>
      </c>
      <c r="J7" s="542"/>
      <c r="K7" s="537"/>
      <c r="L7" s="539"/>
      <c r="M7" s="21"/>
      <c r="N7" s="534"/>
    </row>
    <row r="8" spans="1:14" s="8" customFormat="1" ht="27" customHeight="1" thickBot="1">
      <c r="A8" s="22"/>
      <c r="B8" s="23"/>
      <c r="C8" s="24"/>
      <c r="D8" s="23"/>
      <c r="E8" s="23"/>
      <c r="F8" s="25"/>
      <c r="G8" s="23"/>
      <c r="H8" s="26"/>
      <c r="I8" s="23"/>
      <c r="J8" s="543"/>
      <c r="K8" s="538"/>
      <c r="L8" s="540"/>
      <c r="M8" s="26"/>
      <c r="N8" s="535"/>
    </row>
    <row r="9" spans="1:14" s="8" customFormat="1" ht="11.25" thickBot="1">
      <c r="A9" s="28">
        <v>1</v>
      </c>
      <c r="B9" s="29">
        <v>2</v>
      </c>
      <c r="C9" s="30">
        <v>3</v>
      </c>
      <c r="D9" s="30">
        <v>4</v>
      </c>
      <c r="E9" s="30">
        <v>5</v>
      </c>
      <c r="F9" s="30">
        <v>6</v>
      </c>
      <c r="G9" s="30">
        <v>7</v>
      </c>
      <c r="H9" s="30">
        <v>8</v>
      </c>
      <c r="I9" s="30">
        <v>9</v>
      </c>
      <c r="J9" s="30">
        <v>10</v>
      </c>
      <c r="K9" s="31">
        <v>11</v>
      </c>
      <c r="L9" s="31">
        <v>12</v>
      </c>
      <c r="M9" s="31">
        <v>13</v>
      </c>
      <c r="N9" s="32">
        <v>14</v>
      </c>
    </row>
    <row r="10" ht="6" customHeight="1" thickBot="1"/>
    <row r="11" spans="1:14" s="225" customFormat="1" ht="15" customHeight="1">
      <c r="A11" s="45">
        <v>1</v>
      </c>
      <c r="B11" s="347" t="s">
        <v>52</v>
      </c>
      <c r="C11" s="68" t="s">
        <v>53</v>
      </c>
      <c r="D11" s="121" t="s">
        <v>54</v>
      </c>
      <c r="E11" s="121" t="s">
        <v>25</v>
      </c>
      <c r="F11" s="217">
        <v>403</v>
      </c>
      <c r="G11" s="218">
        <v>169</v>
      </c>
      <c r="H11" s="219">
        <v>1621</v>
      </c>
      <c r="I11" s="220"/>
      <c r="J11" s="162"/>
      <c r="K11" s="221">
        <v>18206.37</v>
      </c>
      <c r="L11" s="222"/>
      <c r="M11" s="294"/>
      <c r="N11" s="224"/>
    </row>
    <row r="12" spans="1:14" s="225" customFormat="1" ht="15" customHeight="1">
      <c r="A12" s="226"/>
      <c r="B12" s="348"/>
      <c r="C12" s="214" t="s">
        <v>53</v>
      </c>
      <c r="D12" s="349" t="s">
        <v>55</v>
      </c>
      <c r="E12" s="160" t="s">
        <v>26</v>
      </c>
      <c r="F12" s="228"/>
      <c r="G12" s="134"/>
      <c r="H12" s="136"/>
      <c r="I12" s="229"/>
      <c r="J12" s="350"/>
      <c r="K12" s="351">
        <v>9782.7</v>
      </c>
      <c r="L12" s="230"/>
      <c r="M12" s="235"/>
      <c r="N12" s="231"/>
    </row>
    <row r="13" spans="1:14" s="6" customFormat="1" ht="15" customHeight="1">
      <c r="A13" s="232"/>
      <c r="B13" s="94"/>
      <c r="C13" s="214" t="s">
        <v>40</v>
      </c>
      <c r="D13" s="349" t="s">
        <v>56</v>
      </c>
      <c r="E13" s="160"/>
      <c r="F13" s="228"/>
      <c r="G13" s="134"/>
      <c r="H13" s="233"/>
      <c r="I13" s="163"/>
      <c r="J13" s="234"/>
      <c r="K13" s="351"/>
      <c r="L13" s="235"/>
      <c r="M13" s="230"/>
      <c r="N13" s="236"/>
    </row>
    <row r="14" spans="1:14" s="6" customFormat="1" ht="15" customHeight="1">
      <c r="A14" s="232"/>
      <c r="B14" s="94"/>
      <c r="C14" s="352">
        <v>47</v>
      </c>
      <c r="D14" s="349" t="s">
        <v>57</v>
      </c>
      <c r="E14" s="160"/>
      <c r="F14" s="228"/>
      <c r="G14" s="353"/>
      <c r="H14" s="233"/>
      <c r="I14" s="163"/>
      <c r="J14" s="234"/>
      <c r="K14" s="281"/>
      <c r="L14" s="235"/>
      <c r="M14" s="354"/>
      <c r="N14" s="236"/>
    </row>
    <row r="15" spans="1:14" s="6" customFormat="1" ht="15" customHeight="1" thickBot="1">
      <c r="A15" s="237"/>
      <c r="B15" s="355"/>
      <c r="C15" s="356"/>
      <c r="D15" s="357" t="s">
        <v>24</v>
      </c>
      <c r="E15" s="239" t="s">
        <v>22</v>
      </c>
      <c r="F15" s="240"/>
      <c r="G15" s="241">
        <f>SUM(G11:G12)</f>
        <v>169</v>
      </c>
      <c r="H15" s="358">
        <f>SUM(H11:H13)</f>
        <v>1621</v>
      </c>
      <c r="I15" s="242"/>
      <c r="J15" s="243"/>
      <c r="K15" s="244">
        <f>SUM(K11:K14)</f>
        <v>27989.07</v>
      </c>
      <c r="L15" s="245">
        <v>27990</v>
      </c>
      <c r="M15" s="244" t="s">
        <v>43</v>
      </c>
      <c r="N15" s="46">
        <v>49000</v>
      </c>
    </row>
    <row r="16" spans="1:14" s="247" customFormat="1" ht="63.75" customHeight="1">
      <c r="A16" s="517" t="s">
        <v>58</v>
      </c>
      <c r="B16" s="518"/>
      <c r="C16" s="518"/>
      <c r="D16" s="518"/>
      <c r="E16" s="518"/>
      <c r="F16" s="518"/>
      <c r="G16" s="518"/>
      <c r="H16" s="518"/>
      <c r="I16" s="518"/>
      <c r="J16" s="518"/>
      <c r="K16" s="518"/>
      <c r="L16" s="518"/>
      <c r="M16" s="518"/>
      <c r="N16" s="518"/>
    </row>
    <row r="17" spans="1:14" s="43" customFormat="1" ht="31.5" customHeight="1" thickBot="1">
      <c r="A17" s="516" t="s">
        <v>59</v>
      </c>
      <c r="B17" s="516"/>
      <c r="C17" s="516"/>
      <c r="D17" s="516"/>
      <c r="E17" s="516"/>
      <c r="F17" s="516"/>
      <c r="G17" s="516"/>
      <c r="H17" s="516"/>
      <c r="I17" s="516"/>
      <c r="J17" s="516"/>
      <c r="K17" s="516"/>
      <c r="L17" s="516"/>
      <c r="M17" s="516"/>
      <c r="N17" s="516"/>
    </row>
    <row r="18" spans="1:14" s="131" customFormat="1" ht="15" customHeight="1">
      <c r="A18" s="122">
        <v>2</v>
      </c>
      <c r="B18" s="123" t="s">
        <v>60</v>
      </c>
      <c r="C18" s="124" t="s">
        <v>61</v>
      </c>
      <c r="D18" s="125" t="s">
        <v>62</v>
      </c>
      <c r="E18" s="126" t="s">
        <v>25</v>
      </c>
      <c r="F18" s="127" t="s">
        <v>63</v>
      </c>
      <c r="G18" s="128">
        <v>97</v>
      </c>
      <c r="H18" s="129">
        <v>258.04</v>
      </c>
      <c r="I18" s="161"/>
      <c r="J18" s="162"/>
      <c r="K18" s="359">
        <v>202623.3</v>
      </c>
      <c r="L18" s="130"/>
      <c r="M18" s="130"/>
      <c r="N18" s="224"/>
    </row>
    <row r="19" spans="1:14" s="36" customFormat="1" ht="15" customHeight="1">
      <c r="A19" s="66"/>
      <c r="B19" s="132"/>
      <c r="C19" s="120" t="s">
        <v>64</v>
      </c>
      <c r="D19" s="133" t="s">
        <v>65</v>
      </c>
      <c r="E19" s="34"/>
      <c r="F19" s="134"/>
      <c r="G19" s="135"/>
      <c r="H19" s="136"/>
      <c r="I19" s="163"/>
      <c r="J19" s="137"/>
      <c r="K19" s="360"/>
      <c r="L19" s="138"/>
      <c r="M19" s="138"/>
      <c r="N19" s="231"/>
    </row>
    <row r="20" spans="1:14" s="36" customFormat="1" ht="15" customHeight="1">
      <c r="A20" s="66"/>
      <c r="B20" s="139"/>
      <c r="C20" s="120" t="s">
        <v>66</v>
      </c>
      <c r="D20" s="133" t="s">
        <v>67</v>
      </c>
      <c r="E20" s="140"/>
      <c r="F20" s="134"/>
      <c r="G20" s="135"/>
      <c r="H20" s="141"/>
      <c r="I20" s="163"/>
      <c r="J20" s="137"/>
      <c r="K20" s="360"/>
      <c r="L20" s="138"/>
      <c r="M20" s="138"/>
      <c r="N20" s="236"/>
    </row>
    <row r="21" spans="1:14" s="36" customFormat="1" ht="15" customHeight="1">
      <c r="A21" s="66"/>
      <c r="B21" s="132"/>
      <c r="C21" s="142">
        <v>10344</v>
      </c>
      <c r="D21" s="206" t="s">
        <v>68</v>
      </c>
      <c r="E21" s="140"/>
      <c r="F21" s="134"/>
      <c r="G21" s="135"/>
      <c r="H21" s="141"/>
      <c r="I21" s="163"/>
      <c r="J21" s="137"/>
      <c r="K21" s="360"/>
      <c r="L21" s="144"/>
      <c r="M21" s="144"/>
      <c r="N21" s="158"/>
    </row>
    <row r="22" spans="1:14" s="36" customFormat="1" ht="15" customHeight="1" thickBot="1">
      <c r="A22" s="67"/>
      <c r="B22" s="145"/>
      <c r="C22" s="146"/>
      <c r="D22" s="361" t="s">
        <v>69</v>
      </c>
      <c r="E22" s="148" t="s">
        <v>22</v>
      </c>
      <c r="F22" s="149"/>
      <c r="G22" s="150">
        <f>SUM(G18:G20)</f>
        <v>97</v>
      </c>
      <c r="H22" s="151">
        <f>SUM(H18:H20)</f>
        <v>258.04</v>
      </c>
      <c r="I22" s="165"/>
      <c r="J22" s="166"/>
      <c r="K22" s="152">
        <f>SUM(K18:K21)</f>
        <v>202623.3</v>
      </c>
      <c r="L22" s="153">
        <v>202620</v>
      </c>
      <c r="M22" s="154">
        <v>298000</v>
      </c>
      <c r="N22" s="167">
        <v>307000</v>
      </c>
    </row>
    <row r="23" spans="1:14" s="43" customFormat="1" ht="75.75" customHeight="1">
      <c r="A23" s="513" t="s">
        <v>70</v>
      </c>
      <c r="B23" s="513"/>
      <c r="C23" s="513"/>
      <c r="D23" s="513"/>
      <c r="E23" s="513"/>
      <c r="F23" s="513"/>
      <c r="G23" s="513"/>
      <c r="H23" s="513"/>
      <c r="I23" s="513"/>
      <c r="J23" s="513"/>
      <c r="K23" s="513"/>
      <c r="L23" s="513"/>
      <c r="M23" s="513"/>
      <c r="N23" s="513"/>
    </row>
    <row r="24" spans="1:14" s="101" customFormat="1" ht="37.5" customHeight="1" thickBot="1">
      <c r="A24" s="514" t="s">
        <v>71</v>
      </c>
      <c r="B24" s="514"/>
      <c r="C24" s="514"/>
      <c r="D24" s="514"/>
      <c r="E24" s="514"/>
      <c r="F24" s="514"/>
      <c r="G24" s="514"/>
      <c r="H24" s="514"/>
      <c r="I24" s="514"/>
      <c r="J24" s="514"/>
      <c r="K24" s="514"/>
      <c r="L24" s="514"/>
      <c r="M24" s="514"/>
      <c r="N24" s="514"/>
    </row>
    <row r="25" spans="1:14" s="225" customFormat="1" ht="15" customHeight="1">
      <c r="A25" s="45">
        <v>3</v>
      </c>
      <c r="B25" s="362" t="s">
        <v>72</v>
      </c>
      <c r="C25" s="363" t="s">
        <v>73</v>
      </c>
      <c r="D25" s="121" t="s">
        <v>74</v>
      </c>
      <c r="E25" s="121" t="s">
        <v>25</v>
      </c>
      <c r="F25" s="217" t="s">
        <v>75</v>
      </c>
      <c r="G25" s="218">
        <v>521</v>
      </c>
      <c r="H25" s="219">
        <v>5404</v>
      </c>
      <c r="I25" s="326">
        <v>41361</v>
      </c>
      <c r="J25" s="315">
        <v>7892.19</v>
      </c>
      <c r="K25" s="293">
        <v>133793</v>
      </c>
      <c r="L25" s="222"/>
      <c r="M25" s="223"/>
      <c r="N25" s="224"/>
    </row>
    <row r="26" spans="1:14" s="225" customFormat="1" ht="15" customHeight="1">
      <c r="A26" s="226"/>
      <c r="B26" s="280"/>
      <c r="C26" s="364" t="s">
        <v>73</v>
      </c>
      <c r="D26" s="365" t="s">
        <v>76</v>
      </c>
      <c r="E26" s="160" t="s">
        <v>77</v>
      </c>
      <c r="F26" s="228" t="s">
        <v>78</v>
      </c>
      <c r="G26" s="134"/>
      <c r="H26" s="136">
        <v>0</v>
      </c>
      <c r="I26" s="229"/>
      <c r="J26" s="327"/>
      <c r="K26" s="281">
        <v>69625</v>
      </c>
      <c r="L26" s="230"/>
      <c r="M26" s="230"/>
      <c r="N26" s="231"/>
    </row>
    <row r="27" spans="1:14" s="225" customFormat="1" ht="15" customHeight="1">
      <c r="A27" s="226"/>
      <c r="B27" s="280"/>
      <c r="C27" s="364" t="s">
        <v>79</v>
      </c>
      <c r="D27" s="365" t="s">
        <v>80</v>
      </c>
      <c r="E27" s="160" t="s">
        <v>81</v>
      </c>
      <c r="F27" s="228" t="s">
        <v>78</v>
      </c>
      <c r="G27" s="134"/>
      <c r="H27" s="136"/>
      <c r="I27" s="229"/>
      <c r="J27" s="327"/>
      <c r="K27" s="281">
        <v>2734</v>
      </c>
      <c r="L27" s="230"/>
      <c r="M27" s="230"/>
      <c r="N27" s="231"/>
    </row>
    <row r="28" spans="1:14" s="225" customFormat="1" ht="15" customHeight="1">
      <c r="A28" s="226"/>
      <c r="B28" s="115"/>
      <c r="C28" s="35">
        <v>123</v>
      </c>
      <c r="D28" s="365" t="s">
        <v>82</v>
      </c>
      <c r="E28" s="160" t="s">
        <v>83</v>
      </c>
      <c r="F28" s="228" t="s">
        <v>78</v>
      </c>
      <c r="G28" s="134"/>
      <c r="H28" s="136"/>
      <c r="I28" s="229"/>
      <c r="J28" s="327"/>
      <c r="K28" s="281">
        <v>5772</v>
      </c>
      <c r="L28" s="230"/>
      <c r="M28" s="230"/>
      <c r="N28" s="231"/>
    </row>
    <row r="29" spans="1:14" s="225" customFormat="1" ht="15" customHeight="1">
      <c r="A29" s="226"/>
      <c r="B29" s="280"/>
      <c r="C29" s="364"/>
      <c r="D29" s="365"/>
      <c r="E29" s="160" t="s">
        <v>338</v>
      </c>
      <c r="F29" s="228" t="s">
        <v>78</v>
      </c>
      <c r="G29" s="134"/>
      <c r="H29" s="136"/>
      <c r="I29" s="229"/>
      <c r="J29" s="327"/>
      <c r="K29" s="281">
        <v>2359</v>
      </c>
      <c r="L29" s="230"/>
      <c r="M29" s="230"/>
      <c r="N29" s="231"/>
    </row>
    <row r="30" spans="1:14" s="225" customFormat="1" ht="15" customHeight="1">
      <c r="A30" s="226"/>
      <c r="B30" s="115"/>
      <c r="C30" s="35"/>
      <c r="D30" s="365"/>
      <c r="E30" s="160" t="s">
        <v>26</v>
      </c>
      <c r="F30" s="228" t="s">
        <v>78</v>
      </c>
      <c r="G30" s="134"/>
      <c r="H30" s="328"/>
      <c r="I30" s="229"/>
      <c r="J30" s="327"/>
      <c r="K30" s="281">
        <v>8528</v>
      </c>
      <c r="L30" s="230"/>
      <c r="M30" s="329"/>
      <c r="N30" s="231"/>
    </row>
    <row r="31" spans="1:14" s="6" customFormat="1" ht="15" customHeight="1" thickBot="1">
      <c r="A31" s="237"/>
      <c r="B31" s="366"/>
      <c r="C31" s="367" t="s">
        <v>24</v>
      </c>
      <c r="D31" s="368" t="s">
        <v>24</v>
      </c>
      <c r="E31" s="239" t="s">
        <v>22</v>
      </c>
      <c r="F31" s="240"/>
      <c r="G31" s="241">
        <f>SUM(G25:G30)</f>
        <v>521</v>
      </c>
      <c r="H31" s="282">
        <f>H25+H26</f>
        <v>5404</v>
      </c>
      <c r="I31" s="242"/>
      <c r="J31" s="369">
        <f>SUM(J25:J30)</f>
        <v>7892.19</v>
      </c>
      <c r="K31" s="310">
        <f>SUM(K25:K30)</f>
        <v>222811</v>
      </c>
      <c r="L31" s="245">
        <v>222810</v>
      </c>
      <c r="M31" s="246">
        <v>217000</v>
      </c>
      <c r="N31" s="46">
        <v>256000</v>
      </c>
    </row>
    <row r="32" spans="1:14" s="247" customFormat="1" ht="100.5" customHeight="1">
      <c r="A32" s="517" t="s">
        <v>84</v>
      </c>
      <c r="B32" s="518"/>
      <c r="C32" s="518"/>
      <c r="D32" s="518"/>
      <c r="E32" s="518"/>
      <c r="F32" s="518"/>
      <c r="G32" s="518"/>
      <c r="H32" s="518"/>
      <c r="I32" s="518"/>
      <c r="J32" s="518"/>
      <c r="K32" s="518"/>
      <c r="L32" s="518"/>
      <c r="M32" s="518"/>
      <c r="N32" s="518"/>
    </row>
    <row r="33" spans="1:14" s="43" customFormat="1" ht="30.75" customHeight="1" thickBot="1">
      <c r="A33" s="516" t="s">
        <v>85</v>
      </c>
      <c r="B33" s="516"/>
      <c r="C33" s="516"/>
      <c r="D33" s="516"/>
      <c r="E33" s="516"/>
      <c r="F33" s="516"/>
      <c r="G33" s="516"/>
      <c r="H33" s="516"/>
      <c r="I33" s="516"/>
      <c r="J33" s="516"/>
      <c r="K33" s="516"/>
      <c r="L33" s="516"/>
      <c r="M33" s="516"/>
      <c r="N33" s="516"/>
    </row>
    <row r="34" spans="1:14" s="225" customFormat="1" ht="15" customHeight="1">
      <c r="A34" s="45">
        <v>4</v>
      </c>
      <c r="B34" s="362" t="s">
        <v>86</v>
      </c>
      <c r="C34" s="363" t="s">
        <v>87</v>
      </c>
      <c r="D34" s="279" t="s">
        <v>88</v>
      </c>
      <c r="E34" s="279" t="s">
        <v>25</v>
      </c>
      <c r="F34" s="295">
        <v>4709</v>
      </c>
      <c r="G34" s="127">
        <v>48</v>
      </c>
      <c r="H34" s="296">
        <v>10871</v>
      </c>
      <c r="I34" s="370"/>
      <c r="J34" s="162"/>
      <c r="K34" s="297">
        <v>4801.92</v>
      </c>
      <c r="L34" s="221"/>
      <c r="M34" s="294">
        <v>36000</v>
      </c>
      <c r="N34" s="224">
        <f>N38/G38</f>
        <v>839.907192575406</v>
      </c>
    </row>
    <row r="35" spans="1:14" s="225" customFormat="1" ht="15" customHeight="1">
      <c r="A35" s="226"/>
      <c r="B35" s="280"/>
      <c r="C35" s="364" t="s">
        <v>87</v>
      </c>
      <c r="D35" s="34" t="s">
        <v>89</v>
      </c>
      <c r="E35" s="34" t="s">
        <v>25</v>
      </c>
      <c r="F35" s="228">
        <v>4999</v>
      </c>
      <c r="G35" s="134">
        <v>383</v>
      </c>
      <c r="H35" s="233">
        <v>36193</v>
      </c>
      <c r="I35" s="298"/>
      <c r="J35" s="350"/>
      <c r="K35" s="281">
        <v>38315.32</v>
      </c>
      <c r="L35" s="230"/>
      <c r="M35" s="235">
        <v>316000</v>
      </c>
      <c r="N35" s="231"/>
    </row>
    <row r="36" spans="1:14" s="6" customFormat="1" ht="15" customHeight="1">
      <c r="A36" s="232"/>
      <c r="B36" s="115"/>
      <c r="C36" s="364" t="s">
        <v>41</v>
      </c>
      <c r="D36" s="34" t="s">
        <v>90</v>
      </c>
      <c r="E36" s="34" t="s">
        <v>91</v>
      </c>
      <c r="F36" s="228" t="s">
        <v>92</v>
      </c>
      <c r="G36" s="134"/>
      <c r="H36" s="233"/>
      <c r="I36" s="299"/>
      <c r="J36" s="234"/>
      <c r="K36" s="281">
        <v>28695</v>
      </c>
      <c r="L36" s="235"/>
      <c r="M36" s="235"/>
      <c r="N36" s="236"/>
    </row>
    <row r="37" spans="1:14" s="6" customFormat="1" ht="15" customHeight="1">
      <c r="A37" s="232"/>
      <c r="B37" s="115"/>
      <c r="C37" s="35">
        <v>9632</v>
      </c>
      <c r="D37" s="340" t="s">
        <v>93</v>
      </c>
      <c r="E37" s="34"/>
      <c r="F37" s="228"/>
      <c r="G37" s="134"/>
      <c r="H37" s="233"/>
      <c r="I37" s="299"/>
      <c r="J37" s="234"/>
      <c r="K37" s="281"/>
      <c r="L37" s="235"/>
      <c r="M37" s="235"/>
      <c r="N37" s="236"/>
    </row>
    <row r="38" spans="1:14" s="6" customFormat="1" ht="15" customHeight="1" thickBot="1">
      <c r="A38" s="237"/>
      <c r="B38" s="366"/>
      <c r="C38" s="367"/>
      <c r="D38" s="368" t="s">
        <v>24</v>
      </c>
      <c r="E38" s="239" t="s">
        <v>22</v>
      </c>
      <c r="F38" s="240"/>
      <c r="G38" s="241">
        <f>SUM(G34:G37)</f>
        <v>431</v>
      </c>
      <c r="H38" s="300">
        <f>SUM(H34:H37)</f>
        <v>47064</v>
      </c>
      <c r="I38" s="242"/>
      <c r="J38" s="243"/>
      <c r="K38" s="244">
        <f>SUM(K34:K37)</f>
        <v>71812.23999999999</v>
      </c>
      <c r="L38" s="245">
        <v>71810</v>
      </c>
      <c r="M38" s="246">
        <v>352000</v>
      </c>
      <c r="N38" s="46">
        <v>362000</v>
      </c>
    </row>
    <row r="39" spans="1:14" s="247" customFormat="1" ht="78.75" customHeight="1">
      <c r="A39" s="517" t="s">
        <v>94</v>
      </c>
      <c r="B39" s="518"/>
      <c r="C39" s="518"/>
      <c r="D39" s="518"/>
      <c r="E39" s="518"/>
      <c r="F39" s="518"/>
      <c r="G39" s="518"/>
      <c r="H39" s="518"/>
      <c r="I39" s="518"/>
      <c r="J39" s="518"/>
      <c r="K39" s="518"/>
      <c r="L39" s="518"/>
      <c r="M39" s="518"/>
      <c r="N39" s="518"/>
    </row>
    <row r="40" spans="1:14" s="43" customFormat="1" ht="27.75" customHeight="1" thickBot="1">
      <c r="A40" s="516" t="s">
        <v>339</v>
      </c>
      <c r="B40" s="519"/>
      <c r="C40" s="519"/>
      <c r="D40" s="519"/>
      <c r="E40" s="519"/>
      <c r="F40" s="519"/>
      <c r="G40" s="519"/>
      <c r="H40" s="519"/>
      <c r="I40" s="519"/>
      <c r="J40" s="519"/>
      <c r="K40" s="519"/>
      <c r="L40" s="519"/>
      <c r="M40" s="519"/>
      <c r="N40" s="519"/>
    </row>
    <row r="41" spans="1:14" s="74" customFormat="1" ht="15" customHeight="1">
      <c r="A41" s="45">
        <v>5</v>
      </c>
      <c r="B41" s="95" t="s">
        <v>95</v>
      </c>
      <c r="C41" s="68" t="s">
        <v>96</v>
      </c>
      <c r="D41" s="283" t="s">
        <v>97</v>
      </c>
      <c r="E41" s="69" t="s">
        <v>25</v>
      </c>
      <c r="F41" s="70" t="s">
        <v>98</v>
      </c>
      <c r="G41" s="71">
        <v>107</v>
      </c>
      <c r="H41" s="72">
        <v>4815</v>
      </c>
      <c r="I41" s="96"/>
      <c r="J41" s="73"/>
      <c r="K41" s="73">
        <v>18628.7</v>
      </c>
      <c r="L41" s="73"/>
      <c r="M41" s="105"/>
      <c r="N41" s="291">
        <f>N46/G46</f>
        <v>233.6448598130841</v>
      </c>
    </row>
    <row r="42" spans="1:14" s="74" customFormat="1" ht="15" customHeight="1">
      <c r="A42" s="75"/>
      <c r="B42" s="97"/>
      <c r="C42" s="76" t="s">
        <v>96</v>
      </c>
      <c r="D42" s="285" t="s">
        <v>99</v>
      </c>
      <c r="E42" s="77"/>
      <c r="F42" s="78"/>
      <c r="G42" s="79"/>
      <c r="H42" s="80"/>
      <c r="I42" s="82"/>
      <c r="J42" s="286"/>
      <c r="K42" s="81"/>
      <c r="L42" s="106"/>
      <c r="M42" s="106"/>
      <c r="N42" s="84"/>
    </row>
    <row r="43" spans="1:14" s="74" customFormat="1" ht="15" customHeight="1">
      <c r="A43" s="75"/>
      <c r="B43" s="94"/>
      <c r="C43" s="76" t="s">
        <v>79</v>
      </c>
      <c r="D43" s="285" t="s">
        <v>100</v>
      </c>
      <c r="E43" s="77"/>
      <c r="F43" s="78"/>
      <c r="G43" s="79"/>
      <c r="H43" s="80"/>
      <c r="I43" s="82"/>
      <c r="J43" s="284"/>
      <c r="K43" s="81"/>
      <c r="L43" s="287"/>
      <c r="M43" s="371"/>
      <c r="N43" s="93"/>
    </row>
    <row r="44" spans="1:14" s="74" customFormat="1" ht="15" customHeight="1">
      <c r="A44" s="75"/>
      <c r="B44" s="97"/>
      <c r="C44" s="83">
        <v>11638</v>
      </c>
      <c r="D44" s="285" t="s">
        <v>101</v>
      </c>
      <c r="E44" s="77"/>
      <c r="F44" s="78"/>
      <c r="G44" s="79"/>
      <c r="H44" s="80"/>
      <c r="I44" s="82"/>
      <c r="J44" s="286"/>
      <c r="K44" s="81"/>
      <c r="L44" s="287"/>
      <c r="M44" s="288"/>
      <c r="N44" s="93"/>
    </row>
    <row r="45" spans="1:14" s="74" customFormat="1" ht="15" customHeight="1">
      <c r="A45" s="75"/>
      <c r="B45" s="97"/>
      <c r="C45" s="83"/>
      <c r="D45" s="285" t="s">
        <v>102</v>
      </c>
      <c r="E45" s="77"/>
      <c r="F45" s="78"/>
      <c r="G45" s="79"/>
      <c r="H45" s="372"/>
      <c r="I45" s="82"/>
      <c r="J45" s="286"/>
      <c r="K45" s="81"/>
      <c r="L45" s="287"/>
      <c r="M45" s="288"/>
      <c r="N45" s="93"/>
    </row>
    <row r="46" spans="1:14" s="99" customFormat="1" ht="15" customHeight="1" thickBot="1">
      <c r="A46" s="85"/>
      <c r="B46" s="98"/>
      <c r="C46" s="86" t="s">
        <v>24</v>
      </c>
      <c r="D46" s="289" t="s">
        <v>24</v>
      </c>
      <c r="E46" s="87" t="s">
        <v>22</v>
      </c>
      <c r="F46" s="88"/>
      <c r="G46" s="89">
        <f>SUM(G41:G44)</f>
        <v>107</v>
      </c>
      <c r="H46" s="90">
        <f>SUM(H41:H44)</f>
        <v>4815</v>
      </c>
      <c r="I46" s="91"/>
      <c r="J46" s="290"/>
      <c r="K46" s="90">
        <f>SUM(K41:K44)</f>
        <v>18628.7</v>
      </c>
      <c r="L46" s="107">
        <v>18629</v>
      </c>
      <c r="M46" s="108">
        <v>21400</v>
      </c>
      <c r="N46" s="44">
        <v>25000</v>
      </c>
    </row>
    <row r="47" spans="1:14" ht="50.25" customHeight="1">
      <c r="A47" s="520" t="s">
        <v>103</v>
      </c>
      <c r="B47" s="520"/>
      <c r="C47" s="520"/>
      <c r="D47" s="520"/>
      <c r="E47" s="520"/>
      <c r="F47" s="520"/>
      <c r="G47" s="520"/>
      <c r="H47" s="520"/>
      <c r="I47" s="520"/>
      <c r="J47" s="520"/>
      <c r="K47" s="520"/>
      <c r="L47" s="520"/>
      <c r="M47" s="520"/>
      <c r="N47" s="520"/>
    </row>
    <row r="48" spans="1:14" ht="27" customHeight="1" thickBot="1">
      <c r="A48" s="521" t="s">
        <v>104</v>
      </c>
      <c r="B48" s="521"/>
      <c r="C48" s="521"/>
      <c r="D48" s="521"/>
      <c r="E48" s="521"/>
      <c r="F48" s="522"/>
      <c r="G48" s="522"/>
      <c r="H48" s="522"/>
      <c r="I48" s="522"/>
      <c r="J48" s="522"/>
      <c r="K48" s="522"/>
      <c r="L48" s="522"/>
      <c r="M48" s="522"/>
      <c r="N48" s="522"/>
    </row>
    <row r="49" spans="1:14" s="131" customFormat="1" ht="15" customHeight="1">
      <c r="A49" s="373">
        <v>6</v>
      </c>
      <c r="B49" s="123" t="s">
        <v>105</v>
      </c>
      <c r="C49" s="124" t="s">
        <v>106</v>
      </c>
      <c r="D49" s="125" t="s">
        <v>107</v>
      </c>
      <c r="E49" s="374" t="s">
        <v>25</v>
      </c>
      <c r="F49" s="127" t="s">
        <v>108</v>
      </c>
      <c r="G49" s="128">
        <v>421</v>
      </c>
      <c r="H49" s="129">
        <v>1246</v>
      </c>
      <c r="I49" s="161"/>
      <c r="J49" s="162"/>
      <c r="K49" s="129">
        <v>155664.75</v>
      </c>
      <c r="L49" s="130"/>
      <c r="M49" s="130"/>
      <c r="N49" s="375">
        <f>N53/G53</f>
        <v>1090.2612826603327</v>
      </c>
    </row>
    <row r="50" spans="1:14" s="36" customFormat="1" ht="14.25" customHeight="1">
      <c r="A50" s="376"/>
      <c r="B50" s="132"/>
      <c r="C50" s="120" t="s">
        <v>109</v>
      </c>
      <c r="D50" s="133" t="s">
        <v>110</v>
      </c>
      <c r="E50" s="377" t="s">
        <v>37</v>
      </c>
      <c r="F50" s="134"/>
      <c r="G50" s="135"/>
      <c r="H50" s="136"/>
      <c r="I50" s="163"/>
      <c r="J50" s="137"/>
      <c r="K50" s="317">
        <v>-10000</v>
      </c>
      <c r="L50" s="138"/>
      <c r="M50" s="138"/>
      <c r="N50" s="157"/>
    </row>
    <row r="51" spans="1:14" s="36" customFormat="1" ht="24.75" customHeight="1">
      <c r="A51" s="378"/>
      <c r="B51" s="379"/>
      <c r="C51" s="120" t="s">
        <v>34</v>
      </c>
      <c r="D51" s="133" t="s">
        <v>112</v>
      </c>
      <c r="E51" s="380" t="s">
        <v>113</v>
      </c>
      <c r="F51" s="134"/>
      <c r="G51" s="135"/>
      <c r="H51" s="136"/>
      <c r="I51" s="163"/>
      <c r="J51" s="137"/>
      <c r="K51" s="317">
        <v>-10000</v>
      </c>
      <c r="L51" s="138"/>
      <c r="M51" s="138"/>
      <c r="N51" s="157"/>
    </row>
    <row r="52" spans="1:14" s="36" customFormat="1" ht="15" customHeight="1">
      <c r="A52" s="376"/>
      <c r="B52" s="139"/>
      <c r="C52" s="142">
        <v>205</v>
      </c>
      <c r="D52" s="381" t="s">
        <v>114</v>
      </c>
      <c r="E52" s="318"/>
      <c r="F52" s="134"/>
      <c r="G52" s="135"/>
      <c r="H52" s="136"/>
      <c r="I52" s="163"/>
      <c r="J52" s="137"/>
      <c r="K52" s="317"/>
      <c r="L52" s="343"/>
      <c r="M52" s="343"/>
      <c r="N52" s="158"/>
    </row>
    <row r="53" spans="1:14" s="36" customFormat="1" ht="15" customHeight="1" thickBot="1">
      <c r="A53" s="67"/>
      <c r="B53" s="145"/>
      <c r="C53" s="146"/>
      <c r="D53" s="147"/>
      <c r="E53" s="148" t="s">
        <v>22</v>
      </c>
      <c r="F53" s="149"/>
      <c r="G53" s="150">
        <f>SUM(G49:G51)</f>
        <v>421</v>
      </c>
      <c r="H53" s="151">
        <f>SUM(H49:H52)</f>
        <v>1246</v>
      </c>
      <c r="I53" s="165"/>
      <c r="J53" s="382"/>
      <c r="K53" s="152">
        <f>SUM(K49:K52)</f>
        <v>135664.75</v>
      </c>
      <c r="L53" s="153">
        <v>135670</v>
      </c>
      <c r="M53" s="153">
        <v>439950</v>
      </c>
      <c r="N53" s="167">
        <v>459000</v>
      </c>
    </row>
    <row r="54" spans="1:14" s="43" customFormat="1" ht="106.5" customHeight="1">
      <c r="A54" s="513" t="s">
        <v>115</v>
      </c>
      <c r="B54" s="513"/>
      <c r="C54" s="513"/>
      <c r="D54" s="513"/>
      <c r="E54" s="513"/>
      <c r="F54" s="513"/>
      <c r="G54" s="513"/>
      <c r="H54" s="513"/>
      <c r="I54" s="513"/>
      <c r="J54" s="513"/>
      <c r="K54" s="513"/>
      <c r="L54" s="513"/>
      <c r="M54" s="513"/>
      <c r="N54" s="513"/>
    </row>
    <row r="55" spans="1:14" s="101" customFormat="1" ht="99" customHeight="1" thickBot="1">
      <c r="A55" s="514" t="s">
        <v>116</v>
      </c>
      <c r="B55" s="514"/>
      <c r="C55" s="514"/>
      <c r="D55" s="514"/>
      <c r="E55" s="514"/>
      <c r="F55" s="514"/>
      <c r="G55" s="514"/>
      <c r="H55" s="514"/>
      <c r="I55" s="514"/>
      <c r="J55" s="514"/>
      <c r="K55" s="514"/>
      <c r="L55" s="514"/>
      <c r="M55" s="514"/>
      <c r="N55" s="514"/>
    </row>
    <row r="56" spans="1:14" s="131" customFormat="1" ht="18.75" customHeight="1">
      <c r="A56" s="373">
        <v>7</v>
      </c>
      <c r="B56" s="123" t="s">
        <v>117</v>
      </c>
      <c r="C56" s="383" t="s">
        <v>118</v>
      </c>
      <c r="D56" s="384" t="s">
        <v>119</v>
      </c>
      <c r="E56" s="126" t="s">
        <v>25</v>
      </c>
      <c r="F56" s="127" t="s">
        <v>120</v>
      </c>
      <c r="G56" s="128">
        <v>173</v>
      </c>
      <c r="H56" s="385">
        <v>3320</v>
      </c>
      <c r="I56" s="326"/>
      <c r="J56" s="386"/>
      <c r="K56" s="162">
        <v>18011.03</v>
      </c>
      <c r="L56" s="130"/>
      <c r="M56" s="130"/>
      <c r="N56" s="375"/>
    </row>
    <row r="57" spans="1:14" s="131" customFormat="1" ht="23.25" customHeight="1">
      <c r="A57" s="387"/>
      <c r="B57" s="388"/>
      <c r="C57" s="389" t="s">
        <v>121</v>
      </c>
      <c r="D57" s="390" t="s">
        <v>122</v>
      </c>
      <c r="E57" s="391" t="s">
        <v>123</v>
      </c>
      <c r="F57" s="134" t="s">
        <v>124</v>
      </c>
      <c r="G57" s="135"/>
      <c r="H57" s="80">
        <v>0</v>
      </c>
      <c r="I57" s="342"/>
      <c r="J57" s="392"/>
      <c r="K57" s="393">
        <v>164081.38</v>
      </c>
      <c r="L57" s="394"/>
      <c r="M57" s="394"/>
      <c r="N57" s="395"/>
    </row>
    <row r="58" spans="1:14" s="36" customFormat="1" ht="17.25" customHeight="1">
      <c r="A58" s="66"/>
      <c r="B58" s="139"/>
      <c r="C58" s="389" t="s">
        <v>34</v>
      </c>
      <c r="D58" s="396" t="s">
        <v>125</v>
      </c>
      <c r="E58" s="336" t="s">
        <v>25</v>
      </c>
      <c r="F58" s="134" t="s">
        <v>126</v>
      </c>
      <c r="G58" s="302">
        <v>225</v>
      </c>
      <c r="H58" s="80">
        <v>1003</v>
      </c>
      <c r="I58" s="331"/>
      <c r="J58" s="332"/>
      <c r="K58" s="360">
        <v>27702</v>
      </c>
      <c r="L58" s="138"/>
      <c r="M58" s="138"/>
      <c r="N58" s="157"/>
    </row>
    <row r="59" spans="1:14" s="36" customFormat="1" ht="15" customHeight="1">
      <c r="A59" s="66"/>
      <c r="B59" s="139"/>
      <c r="C59" s="397">
        <v>49</v>
      </c>
      <c r="D59" s="398" t="s">
        <v>127</v>
      </c>
      <c r="E59" s="336" t="s">
        <v>25</v>
      </c>
      <c r="F59" s="134" t="s">
        <v>128</v>
      </c>
      <c r="G59" s="399">
        <v>3532</v>
      </c>
      <c r="H59" s="80">
        <v>15742</v>
      </c>
      <c r="I59" s="331"/>
      <c r="J59" s="332"/>
      <c r="K59" s="360">
        <v>272263.68</v>
      </c>
      <c r="L59" s="138"/>
      <c r="M59" s="333"/>
      <c r="N59" s="334"/>
    </row>
    <row r="60" spans="1:14" s="36" customFormat="1" ht="15" customHeight="1">
      <c r="A60" s="66"/>
      <c r="B60" s="132"/>
      <c r="C60" s="142"/>
      <c r="D60" s="330"/>
      <c r="E60" s="336" t="s">
        <v>25</v>
      </c>
      <c r="F60" s="134" t="s">
        <v>129</v>
      </c>
      <c r="G60" s="135">
        <v>268</v>
      </c>
      <c r="H60" s="80">
        <v>804</v>
      </c>
      <c r="I60" s="331"/>
      <c r="J60" s="332"/>
      <c r="K60" s="360">
        <v>32996.16</v>
      </c>
      <c r="L60" s="138"/>
      <c r="M60" s="333"/>
      <c r="N60" s="334"/>
    </row>
    <row r="61" spans="1:14" s="36" customFormat="1" ht="16.5" customHeight="1">
      <c r="A61" s="66"/>
      <c r="B61" s="132"/>
      <c r="C61" s="142"/>
      <c r="D61" s="301"/>
      <c r="E61" s="336" t="s">
        <v>130</v>
      </c>
      <c r="F61" s="335" t="s">
        <v>131</v>
      </c>
      <c r="G61" s="302"/>
      <c r="H61" s="303"/>
      <c r="I61" s="331"/>
      <c r="J61" s="332"/>
      <c r="K61" s="360">
        <v>1179</v>
      </c>
      <c r="L61" s="138"/>
      <c r="M61" s="333"/>
      <c r="N61" s="334"/>
    </row>
    <row r="62" spans="1:14" s="36" customFormat="1" ht="33.75">
      <c r="A62" s="66"/>
      <c r="B62" s="132"/>
      <c r="C62" s="142"/>
      <c r="D62" s="301"/>
      <c r="E62" s="377" t="s">
        <v>132</v>
      </c>
      <c r="F62" s="335" t="s">
        <v>131</v>
      </c>
      <c r="G62" s="302"/>
      <c r="H62" s="303"/>
      <c r="I62" s="331"/>
      <c r="J62" s="332"/>
      <c r="K62" s="360">
        <v>2480</v>
      </c>
      <c r="L62" s="138"/>
      <c r="M62" s="333"/>
      <c r="N62" s="334"/>
    </row>
    <row r="63" spans="1:14" s="36" customFormat="1" ht="17.25" customHeight="1">
      <c r="A63" s="66"/>
      <c r="B63" s="132"/>
      <c r="C63" s="142"/>
      <c r="D63" s="301"/>
      <c r="E63" s="336" t="s">
        <v>133</v>
      </c>
      <c r="F63" s="335" t="s">
        <v>124</v>
      </c>
      <c r="G63" s="302"/>
      <c r="H63" s="303"/>
      <c r="I63" s="331"/>
      <c r="J63" s="332"/>
      <c r="K63" s="360">
        <v>-30000</v>
      </c>
      <c r="L63" s="138"/>
      <c r="M63" s="333"/>
      <c r="N63" s="334"/>
    </row>
    <row r="64" spans="1:14" s="36" customFormat="1" ht="17.25" customHeight="1">
      <c r="A64" s="66"/>
      <c r="B64" s="132"/>
      <c r="C64" s="142"/>
      <c r="D64" s="301"/>
      <c r="E64" s="336" t="s">
        <v>44</v>
      </c>
      <c r="F64" s="335" t="s">
        <v>134</v>
      </c>
      <c r="G64" s="302"/>
      <c r="H64" s="303"/>
      <c r="I64" s="331"/>
      <c r="J64" s="332"/>
      <c r="K64" s="360">
        <v>-12162</v>
      </c>
      <c r="L64" s="138"/>
      <c r="M64" s="333"/>
      <c r="N64" s="334"/>
    </row>
    <row r="65" spans="1:14" s="36" customFormat="1" ht="17.25" customHeight="1">
      <c r="A65" s="66"/>
      <c r="B65" s="132"/>
      <c r="C65" s="142"/>
      <c r="D65" s="301"/>
      <c r="E65" s="336" t="s">
        <v>135</v>
      </c>
      <c r="F65" s="335" t="s">
        <v>131</v>
      </c>
      <c r="G65" s="302"/>
      <c r="H65" s="303"/>
      <c r="I65" s="331"/>
      <c r="J65" s="332"/>
      <c r="K65" s="360">
        <v>-10000</v>
      </c>
      <c r="L65" s="138"/>
      <c r="M65" s="333"/>
      <c r="N65" s="334"/>
    </row>
    <row r="66" spans="1:14" s="36" customFormat="1" ht="17.25" customHeight="1">
      <c r="A66" s="66"/>
      <c r="B66" s="132"/>
      <c r="C66" s="142"/>
      <c r="D66" s="301"/>
      <c r="E66" s="336" t="s">
        <v>135</v>
      </c>
      <c r="F66" s="335" t="s">
        <v>136</v>
      </c>
      <c r="G66" s="302"/>
      <c r="H66" s="303"/>
      <c r="I66" s="331"/>
      <c r="J66" s="332"/>
      <c r="K66" s="360">
        <v>-10000</v>
      </c>
      <c r="L66" s="138"/>
      <c r="M66" s="333"/>
      <c r="N66" s="334"/>
    </row>
    <row r="67" spans="1:14" s="36" customFormat="1" ht="45">
      <c r="A67" s="66"/>
      <c r="B67" s="132"/>
      <c r="C67" s="142"/>
      <c r="D67" s="301"/>
      <c r="E67" s="377" t="s">
        <v>45</v>
      </c>
      <c r="F67" s="335" t="s">
        <v>137</v>
      </c>
      <c r="G67" s="302"/>
      <c r="H67" s="303"/>
      <c r="I67" s="331"/>
      <c r="J67" s="332"/>
      <c r="K67" s="400">
        <v>-40000</v>
      </c>
      <c r="L67" s="138"/>
      <c r="M67" s="333"/>
      <c r="N67" s="334"/>
    </row>
    <row r="68" spans="1:14" s="36" customFormat="1" ht="15" customHeight="1" thickBot="1">
      <c r="A68" s="67"/>
      <c r="B68" s="145"/>
      <c r="C68" s="146"/>
      <c r="D68" s="147"/>
      <c r="E68" s="148" t="s">
        <v>22</v>
      </c>
      <c r="F68" s="149"/>
      <c r="G68" s="150">
        <f>SUM(G56:G67)</f>
        <v>4198</v>
      </c>
      <c r="H68" s="151">
        <f>SUM(H56:H60)</f>
        <v>20869</v>
      </c>
      <c r="I68" s="382"/>
      <c r="J68" s="401"/>
      <c r="K68" s="152">
        <f>SUM(K56:K67)</f>
        <v>416551.25</v>
      </c>
      <c r="L68" s="337">
        <v>416550</v>
      </c>
      <c r="M68" s="245">
        <v>761530</v>
      </c>
      <c r="N68" s="338">
        <v>799000</v>
      </c>
    </row>
    <row r="69" spans="1:14" s="247" customFormat="1" ht="162.75" customHeight="1">
      <c r="A69" s="515" t="s">
        <v>138</v>
      </c>
      <c r="B69" s="515"/>
      <c r="C69" s="515"/>
      <c r="D69" s="515"/>
      <c r="E69" s="515"/>
      <c r="F69" s="515"/>
      <c r="G69" s="515"/>
      <c r="H69" s="515"/>
      <c r="I69" s="515"/>
      <c r="J69" s="515"/>
      <c r="K69" s="515"/>
      <c r="L69" s="515"/>
      <c r="M69" s="515"/>
      <c r="N69" s="515"/>
    </row>
    <row r="70" spans="1:14" s="101" customFormat="1" ht="38.25" customHeight="1" thickBot="1">
      <c r="A70" s="514" t="s">
        <v>139</v>
      </c>
      <c r="B70" s="514"/>
      <c r="C70" s="514"/>
      <c r="D70" s="514"/>
      <c r="E70" s="514"/>
      <c r="F70" s="514"/>
      <c r="G70" s="514"/>
      <c r="H70" s="514"/>
      <c r="I70" s="514"/>
      <c r="J70" s="514"/>
      <c r="K70" s="514"/>
      <c r="L70" s="514"/>
      <c r="M70" s="514"/>
      <c r="N70" s="514"/>
    </row>
    <row r="71" spans="1:14" s="42" customFormat="1" ht="15" customHeight="1" thickBot="1">
      <c r="A71" s="37"/>
      <c r="B71" s="38"/>
      <c r="C71" s="38"/>
      <c r="D71" s="38"/>
      <c r="E71" s="39" t="s">
        <v>27</v>
      </c>
      <c r="F71" s="38"/>
      <c r="G71" s="38"/>
      <c r="H71" s="38"/>
      <c r="I71" s="40"/>
      <c r="J71" s="41"/>
      <c r="K71" s="38"/>
      <c r="L71" s="104">
        <f>SUM(L15+L22+L31+L46+L38+L53+L68)</f>
        <v>1096079</v>
      </c>
      <c r="M71" s="104">
        <f>SUM(M22+M31+M46+M38+M53+M68)</f>
        <v>2089880</v>
      </c>
      <c r="N71" s="104">
        <f>SUM(N15+N22+N31+N46+N38+N53+N68)</f>
        <v>2257000</v>
      </c>
    </row>
  </sheetData>
  <autoFilter ref="B2:B71"/>
  <mergeCells count="24">
    <mergeCell ref="L1:N1"/>
    <mergeCell ref="E4:G4"/>
    <mergeCell ref="I4:J4"/>
    <mergeCell ref="K4:M4"/>
    <mergeCell ref="K5:M5"/>
    <mergeCell ref="N4:N8"/>
    <mergeCell ref="K6:K8"/>
    <mergeCell ref="L6:L8"/>
    <mergeCell ref="J6:J8"/>
    <mergeCell ref="A54:N54"/>
    <mergeCell ref="A55:N55"/>
    <mergeCell ref="A69:N69"/>
    <mergeCell ref="A70:N70"/>
    <mergeCell ref="A33:N33"/>
    <mergeCell ref="A39:N39"/>
    <mergeCell ref="A40:N40"/>
    <mergeCell ref="A47:N47"/>
    <mergeCell ref="A48:N48"/>
    <mergeCell ref="A16:N16"/>
    <mergeCell ref="A17:N17"/>
    <mergeCell ref="A23:N23"/>
    <mergeCell ref="A24:N24"/>
    <mergeCell ref="A32:N32"/>
    <mergeCell ref="A2:N2"/>
  </mergeCells>
  <printOptions horizontalCentered="1"/>
  <pageMargins left="0.25" right="0.25" top="0.75" bottom="0.75" header="0.3" footer="0.3"/>
  <pageSetup firstPageNumber="1" useFirstPageNumber="1" fitToHeight="0" fitToWidth="1" horizontalDpi="600" verticalDpi="600" orientation="landscape" paperSize="9" scale="68"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60"/>
  <sheetViews>
    <sheetView view="pageBreakPreview" zoomScaleSheetLayoutView="100" workbookViewId="0" topLeftCell="A102">
      <selection activeCell="G151" sqref="G151"/>
    </sheetView>
  </sheetViews>
  <sheetFormatPr defaultColWidth="9.140625" defaultRowHeight="15"/>
  <cols>
    <col min="1" max="1" width="3.57421875" style="0" customWidth="1"/>
    <col min="2" max="2" width="11.57421875" style="0" customWidth="1"/>
    <col min="3" max="3" width="19.421875" style="0" customWidth="1"/>
    <col min="4" max="4" width="24.140625" style="0" customWidth="1"/>
    <col min="5" max="5" width="23.140625" style="0" customWidth="1"/>
    <col min="6" max="6" width="11.140625" style="0" customWidth="1"/>
    <col min="7" max="7" width="7.00390625" style="0" customWidth="1"/>
    <col min="8" max="8" width="15.421875" style="0" customWidth="1"/>
    <col min="9" max="9" width="11.28125" style="0" customWidth="1"/>
    <col min="10" max="10" width="15.421875" style="0" customWidth="1"/>
    <col min="11" max="11" width="18.7109375" style="0" customWidth="1"/>
    <col min="12" max="12" width="19.140625" style="0" customWidth="1"/>
    <col min="13" max="13" width="18.140625" style="0" customWidth="1"/>
    <col min="14" max="14" width="18.57421875" style="0" customWidth="1"/>
    <col min="15" max="15" width="1.1484375" style="0" customWidth="1"/>
  </cols>
  <sheetData>
    <row r="1" ht="9.75" customHeight="1"/>
    <row r="2" spans="1:14" s="7" customFormat="1" ht="32.25" customHeight="1">
      <c r="A2" s="523" t="s">
        <v>140</v>
      </c>
      <c r="B2" s="523"/>
      <c r="C2" s="523"/>
      <c r="D2" s="523"/>
      <c r="E2" s="523"/>
      <c r="F2" s="523"/>
      <c r="G2" s="523"/>
      <c r="H2" s="523"/>
      <c r="I2" s="523"/>
      <c r="J2" s="523"/>
      <c r="K2" s="523"/>
      <c r="L2" s="523"/>
      <c r="M2" s="523"/>
      <c r="N2" s="523"/>
    </row>
    <row r="3" spans="1:14" ht="9.75" customHeight="1" thickBot="1">
      <c r="A3" s="1"/>
      <c r="B3" s="1"/>
      <c r="C3" s="1"/>
      <c r="D3" s="1"/>
      <c r="E3" s="2"/>
      <c r="F3" s="3"/>
      <c r="G3" s="2"/>
      <c r="H3" s="4"/>
      <c r="I3" s="1"/>
      <c r="J3" s="4"/>
      <c r="K3" s="1"/>
      <c r="L3" s="1"/>
      <c r="M3" s="4"/>
      <c r="N3" s="5"/>
    </row>
    <row r="4" spans="1:14" s="8" customFormat="1" ht="10.5">
      <c r="A4" s="9" t="s">
        <v>0</v>
      </c>
      <c r="B4" s="33" t="s">
        <v>1</v>
      </c>
      <c r="C4" s="33" t="s">
        <v>2</v>
      </c>
      <c r="D4" s="33" t="s">
        <v>3</v>
      </c>
      <c r="E4" s="524" t="s">
        <v>4</v>
      </c>
      <c r="F4" s="525"/>
      <c r="G4" s="526"/>
      <c r="H4" s="10" t="s">
        <v>5</v>
      </c>
      <c r="I4" s="529" t="s">
        <v>6</v>
      </c>
      <c r="J4" s="559"/>
      <c r="K4" s="529" t="s">
        <v>7</v>
      </c>
      <c r="L4" s="530"/>
      <c r="M4" s="530"/>
      <c r="N4" s="533" t="s">
        <v>23</v>
      </c>
    </row>
    <row r="5" spans="1:14" s="8" customFormat="1" ht="10.5">
      <c r="A5" s="11" t="s">
        <v>8</v>
      </c>
      <c r="B5" s="12" t="s">
        <v>9</v>
      </c>
      <c r="C5" s="12" t="s">
        <v>10</v>
      </c>
      <c r="D5" s="12" t="s">
        <v>11</v>
      </c>
      <c r="E5" s="12" t="s">
        <v>12</v>
      </c>
      <c r="F5" s="13" t="s">
        <v>13</v>
      </c>
      <c r="G5" s="12" t="s">
        <v>14</v>
      </c>
      <c r="H5" s="14" t="s">
        <v>15</v>
      </c>
      <c r="I5" s="15"/>
      <c r="J5" s="16"/>
      <c r="K5" s="531"/>
      <c r="L5" s="532"/>
      <c r="M5" s="532"/>
      <c r="N5" s="534"/>
    </row>
    <row r="6" spans="1:14" s="8" customFormat="1" ht="11.25" customHeight="1">
      <c r="A6" s="11"/>
      <c r="B6" s="12"/>
      <c r="C6" s="17" t="s">
        <v>16</v>
      </c>
      <c r="D6" s="12"/>
      <c r="E6" s="12" t="s">
        <v>17</v>
      </c>
      <c r="F6" s="13" t="s">
        <v>1</v>
      </c>
      <c r="G6" s="12" t="s">
        <v>31</v>
      </c>
      <c r="H6" s="14" t="s">
        <v>18</v>
      </c>
      <c r="I6" s="12" t="s">
        <v>29</v>
      </c>
      <c r="J6" s="18" t="s">
        <v>19</v>
      </c>
      <c r="K6" s="536" t="s">
        <v>32</v>
      </c>
      <c r="L6" s="536" t="s">
        <v>30</v>
      </c>
      <c r="M6" s="19" t="s">
        <v>33</v>
      </c>
      <c r="N6" s="534"/>
    </row>
    <row r="7" spans="1:14" s="8" customFormat="1" ht="10.5">
      <c r="A7" s="20"/>
      <c r="B7" s="12"/>
      <c r="C7" s="17" t="s">
        <v>20</v>
      </c>
      <c r="D7" s="12"/>
      <c r="E7" s="12"/>
      <c r="F7" s="13"/>
      <c r="G7" s="13" t="s">
        <v>21</v>
      </c>
      <c r="H7" s="14"/>
      <c r="I7" s="12" t="s">
        <v>28</v>
      </c>
      <c r="J7" s="18"/>
      <c r="K7" s="537"/>
      <c r="L7" s="539"/>
      <c r="M7" s="21"/>
      <c r="N7" s="534"/>
    </row>
    <row r="8" spans="1:14" s="8" customFormat="1" ht="27" customHeight="1" thickBot="1">
      <c r="A8" s="22"/>
      <c r="B8" s="23"/>
      <c r="C8" s="24"/>
      <c r="D8" s="23"/>
      <c r="E8" s="23"/>
      <c r="F8" s="25"/>
      <c r="G8" s="23"/>
      <c r="H8" s="26"/>
      <c r="I8" s="23"/>
      <c r="J8" s="27"/>
      <c r="K8" s="538"/>
      <c r="L8" s="540"/>
      <c r="M8" s="26"/>
      <c r="N8" s="535"/>
    </row>
    <row r="9" spans="1:14" s="8" customFormat="1" ht="11.25" thickBot="1">
      <c r="A9" s="28">
        <v>1</v>
      </c>
      <c r="B9" s="29">
        <v>2</v>
      </c>
      <c r="C9" s="30">
        <v>3</v>
      </c>
      <c r="D9" s="30">
        <v>4</v>
      </c>
      <c r="E9" s="30">
        <v>5</v>
      </c>
      <c r="F9" s="30">
        <v>6</v>
      </c>
      <c r="G9" s="30">
        <v>7</v>
      </c>
      <c r="H9" s="30">
        <v>8</v>
      </c>
      <c r="I9" s="30">
        <v>9</v>
      </c>
      <c r="J9" s="30">
        <v>10</v>
      </c>
      <c r="K9" s="31">
        <v>11</v>
      </c>
      <c r="L9" s="31">
        <v>12</v>
      </c>
      <c r="M9" s="31">
        <v>13</v>
      </c>
      <c r="N9" s="32">
        <v>14</v>
      </c>
    </row>
    <row r="10" ht="9" customHeight="1" thickBot="1"/>
    <row r="11" spans="1:14" s="131" customFormat="1" ht="15" customHeight="1">
      <c r="A11" s="168">
        <v>8</v>
      </c>
      <c r="B11" s="202" t="s">
        <v>141</v>
      </c>
      <c r="C11" s="203" t="s">
        <v>142</v>
      </c>
      <c r="D11" s="169" t="s">
        <v>143</v>
      </c>
      <c r="E11" s="170" t="s">
        <v>25</v>
      </c>
      <c r="F11" s="171" t="s">
        <v>144</v>
      </c>
      <c r="G11" s="172">
        <v>84</v>
      </c>
      <c r="H11" s="173">
        <v>1176</v>
      </c>
      <c r="I11" s="174">
        <v>44725</v>
      </c>
      <c r="J11" s="175">
        <v>1512</v>
      </c>
      <c r="K11" s="307">
        <v>28881.72</v>
      </c>
      <c r="L11" s="176"/>
      <c r="M11" s="176"/>
      <c r="N11" s="155"/>
    </row>
    <row r="12" spans="1:14" s="36" customFormat="1" ht="15" customHeight="1">
      <c r="A12" s="66"/>
      <c r="B12" s="204"/>
      <c r="C12" s="205" t="s">
        <v>142</v>
      </c>
      <c r="D12" s="402" t="s">
        <v>145</v>
      </c>
      <c r="E12" s="403" t="s">
        <v>25</v>
      </c>
      <c r="F12" s="178" t="s">
        <v>146</v>
      </c>
      <c r="G12" s="179">
        <v>84</v>
      </c>
      <c r="H12" s="180">
        <v>1176</v>
      </c>
      <c r="I12" s="181"/>
      <c r="J12" s="182"/>
      <c r="K12" s="183">
        <v>28881.72</v>
      </c>
      <c r="L12" s="184"/>
      <c r="M12" s="184"/>
      <c r="N12" s="185"/>
    </row>
    <row r="13" spans="1:14" s="36" customFormat="1" ht="15" customHeight="1">
      <c r="A13" s="66"/>
      <c r="B13" s="207"/>
      <c r="C13" s="205" t="s">
        <v>38</v>
      </c>
      <c r="D13" s="402" t="s">
        <v>147</v>
      </c>
      <c r="E13" s="186"/>
      <c r="F13" s="178"/>
      <c r="G13" s="179"/>
      <c r="H13" s="187"/>
      <c r="I13" s="181"/>
      <c r="J13" s="182"/>
      <c r="K13" s="183"/>
      <c r="L13" s="184"/>
      <c r="M13" s="184"/>
      <c r="N13" s="185"/>
    </row>
    <row r="14" spans="1:14" s="36" customFormat="1" ht="15" customHeight="1">
      <c r="A14" s="66"/>
      <c r="B14" s="207"/>
      <c r="C14" s="208">
        <v>81</v>
      </c>
      <c r="D14" s="404"/>
      <c r="E14" s="248"/>
      <c r="F14" s="213"/>
      <c r="G14" s="249"/>
      <c r="H14" s="251"/>
      <c r="I14" s="181"/>
      <c r="J14" s="188"/>
      <c r="K14" s="250"/>
      <c r="L14" s="189"/>
      <c r="M14" s="189"/>
      <c r="N14" s="190"/>
    </row>
    <row r="15" spans="1:14" s="36" customFormat="1" ht="15" customHeight="1" thickBot="1">
      <c r="A15" s="67"/>
      <c r="B15" s="210"/>
      <c r="C15" s="211"/>
      <c r="D15" s="159"/>
      <c r="E15" s="191" t="s">
        <v>22</v>
      </c>
      <c r="F15" s="192"/>
      <c r="G15" s="193">
        <f>SUM(G11:G13)</f>
        <v>168</v>
      </c>
      <c r="H15" s="194">
        <f>SUM(H11:H13)</f>
        <v>2352</v>
      </c>
      <c r="I15" s="195"/>
      <c r="J15" s="196">
        <f>SUM(J11:J12)</f>
        <v>1512</v>
      </c>
      <c r="K15" s="197">
        <f>SUM(K11:K13)</f>
        <v>57763.44</v>
      </c>
      <c r="L15" s="198">
        <v>57760</v>
      </c>
      <c r="M15" s="199">
        <v>217000</v>
      </c>
      <c r="N15" s="200">
        <v>226500</v>
      </c>
    </row>
    <row r="16" spans="1:14" s="43" customFormat="1" ht="82.5" customHeight="1">
      <c r="A16" s="515" t="s">
        <v>148</v>
      </c>
      <c r="B16" s="515"/>
      <c r="C16" s="515"/>
      <c r="D16" s="515"/>
      <c r="E16" s="515"/>
      <c r="F16" s="515"/>
      <c r="G16" s="515"/>
      <c r="H16" s="515"/>
      <c r="I16" s="515"/>
      <c r="J16" s="515"/>
      <c r="K16" s="515"/>
      <c r="L16" s="515"/>
      <c r="M16" s="515"/>
      <c r="N16" s="515"/>
    </row>
    <row r="17" spans="1:14" s="101" customFormat="1" ht="24.75" customHeight="1" thickBot="1">
      <c r="A17" s="514" t="s">
        <v>149</v>
      </c>
      <c r="B17" s="514"/>
      <c r="C17" s="514"/>
      <c r="D17" s="514"/>
      <c r="E17" s="514"/>
      <c r="F17" s="514"/>
      <c r="G17" s="514"/>
      <c r="H17" s="514"/>
      <c r="I17" s="514"/>
      <c r="J17" s="514"/>
      <c r="K17" s="514"/>
      <c r="L17" s="514"/>
      <c r="M17" s="514"/>
      <c r="N17" s="514"/>
    </row>
    <row r="18" spans="1:14" s="131" customFormat="1" ht="15" customHeight="1">
      <c r="A18" s="168">
        <v>9</v>
      </c>
      <c r="B18" s="202" t="s">
        <v>150</v>
      </c>
      <c r="C18" s="203" t="s">
        <v>151</v>
      </c>
      <c r="D18" s="169" t="s">
        <v>152</v>
      </c>
      <c r="E18" s="170" t="s">
        <v>25</v>
      </c>
      <c r="F18" s="171" t="s">
        <v>153</v>
      </c>
      <c r="G18" s="172">
        <v>439</v>
      </c>
      <c r="H18" s="173">
        <v>1299</v>
      </c>
      <c r="I18" s="174">
        <v>44777</v>
      </c>
      <c r="J18" s="175">
        <v>4392</v>
      </c>
      <c r="K18" s="307">
        <v>90659.65</v>
      </c>
      <c r="L18" s="176"/>
      <c r="M18" s="176"/>
      <c r="N18" s="155"/>
    </row>
    <row r="19" spans="1:14" s="36" customFormat="1" ht="15" customHeight="1">
      <c r="A19" s="66"/>
      <c r="B19" s="204"/>
      <c r="C19" s="205" t="s">
        <v>151</v>
      </c>
      <c r="D19" s="177" t="s">
        <v>154</v>
      </c>
      <c r="E19" s="403"/>
      <c r="F19" s="178"/>
      <c r="G19" s="179"/>
      <c r="H19" s="180"/>
      <c r="I19" s="181"/>
      <c r="J19" s="182"/>
      <c r="K19" s="183"/>
      <c r="L19" s="184"/>
      <c r="M19" s="184"/>
      <c r="N19" s="185"/>
    </row>
    <row r="20" spans="1:14" s="36" customFormat="1" ht="15" customHeight="1">
      <c r="A20" s="66"/>
      <c r="B20" s="207"/>
      <c r="C20" s="205" t="s">
        <v>38</v>
      </c>
      <c r="D20" s="177" t="s">
        <v>155</v>
      </c>
      <c r="E20" s="186"/>
      <c r="F20" s="178"/>
      <c r="G20" s="179"/>
      <c r="H20" s="187"/>
      <c r="I20" s="181"/>
      <c r="J20" s="182"/>
      <c r="K20" s="183"/>
      <c r="L20" s="184"/>
      <c r="M20" s="184"/>
      <c r="N20" s="185"/>
    </row>
    <row r="21" spans="1:14" s="36" customFormat="1" ht="15" customHeight="1">
      <c r="A21" s="66"/>
      <c r="B21" s="207"/>
      <c r="C21" s="208">
        <v>338</v>
      </c>
      <c r="D21" s="404"/>
      <c r="E21" s="248"/>
      <c r="F21" s="213"/>
      <c r="G21" s="249"/>
      <c r="H21" s="251"/>
      <c r="I21" s="181"/>
      <c r="J21" s="188"/>
      <c r="K21" s="250"/>
      <c r="L21" s="189"/>
      <c r="M21" s="189"/>
      <c r="N21" s="190"/>
    </row>
    <row r="22" spans="1:14" s="36" customFormat="1" ht="15" customHeight="1" thickBot="1">
      <c r="A22" s="67"/>
      <c r="B22" s="210"/>
      <c r="C22" s="211"/>
      <c r="D22" s="159"/>
      <c r="E22" s="191" t="s">
        <v>22</v>
      </c>
      <c r="F22" s="192"/>
      <c r="G22" s="193">
        <f>SUM(G18:G20)</f>
        <v>439</v>
      </c>
      <c r="H22" s="194">
        <f>SUM(H18:H20)</f>
        <v>1299</v>
      </c>
      <c r="I22" s="195"/>
      <c r="J22" s="196">
        <f>SUM(J18:J19)</f>
        <v>4392</v>
      </c>
      <c r="K22" s="197">
        <f>SUM(K18:K20)</f>
        <v>90659.65</v>
      </c>
      <c r="L22" s="198">
        <v>90660</v>
      </c>
      <c r="M22" s="199">
        <v>105360</v>
      </c>
      <c r="N22" s="200">
        <v>123000</v>
      </c>
    </row>
    <row r="23" spans="1:14" s="43" customFormat="1" ht="85.5" customHeight="1">
      <c r="A23" s="515" t="s">
        <v>156</v>
      </c>
      <c r="B23" s="515"/>
      <c r="C23" s="515"/>
      <c r="D23" s="515"/>
      <c r="E23" s="515"/>
      <c r="F23" s="515"/>
      <c r="G23" s="515"/>
      <c r="H23" s="515"/>
      <c r="I23" s="515"/>
      <c r="J23" s="515"/>
      <c r="K23" s="515"/>
      <c r="L23" s="515"/>
      <c r="M23" s="515"/>
      <c r="N23" s="515"/>
    </row>
    <row r="24" spans="1:14" s="101" customFormat="1" ht="25.5" customHeight="1" thickBot="1">
      <c r="A24" s="544" t="s">
        <v>157</v>
      </c>
      <c r="B24" s="544"/>
      <c r="C24" s="544"/>
      <c r="D24" s="544"/>
      <c r="E24" s="544"/>
      <c r="F24" s="544"/>
      <c r="G24" s="544"/>
      <c r="H24" s="544"/>
      <c r="I24" s="544"/>
      <c r="J24" s="544"/>
      <c r="K24" s="544"/>
      <c r="L24" s="544"/>
      <c r="M24" s="544"/>
      <c r="N24" s="544"/>
    </row>
    <row r="25" spans="1:14" ht="15" customHeight="1">
      <c r="A25" s="112">
        <v>10</v>
      </c>
      <c r="B25" s="50" t="s">
        <v>158</v>
      </c>
      <c r="C25" s="405" t="s">
        <v>159</v>
      </c>
      <c r="D25" s="51" t="s">
        <v>160</v>
      </c>
      <c r="E25" s="51" t="s">
        <v>25</v>
      </c>
      <c r="F25" s="406" t="s">
        <v>161</v>
      </c>
      <c r="G25" s="407">
        <v>8</v>
      </c>
      <c r="H25" s="408">
        <v>960</v>
      </c>
      <c r="I25" s="409">
        <v>36055</v>
      </c>
      <c r="J25" s="306">
        <v>48446.24</v>
      </c>
      <c r="K25" s="410">
        <v>8395.7</v>
      </c>
      <c r="L25" s="50"/>
      <c r="M25" s="65"/>
      <c r="N25" s="110"/>
    </row>
    <row r="26" spans="1:14" ht="15" customHeight="1">
      <c r="A26" s="102"/>
      <c r="B26" s="47"/>
      <c r="C26" s="47" t="s">
        <v>162</v>
      </c>
      <c r="D26" s="48" t="s">
        <v>163</v>
      </c>
      <c r="E26" s="48" t="s">
        <v>25</v>
      </c>
      <c r="F26" s="411" t="s">
        <v>164</v>
      </c>
      <c r="G26" s="412">
        <v>65</v>
      </c>
      <c r="H26" s="413">
        <v>195</v>
      </c>
      <c r="I26" s="414"/>
      <c r="J26" s="415"/>
      <c r="K26" s="416">
        <v>68215.06</v>
      </c>
      <c r="L26" s="47"/>
      <c r="M26" s="58"/>
      <c r="N26" s="118"/>
    </row>
    <row r="27" spans="1:14" ht="15" customHeight="1">
      <c r="A27" s="102"/>
      <c r="B27" s="47"/>
      <c r="C27" s="47" t="s">
        <v>36</v>
      </c>
      <c r="D27" s="48" t="s">
        <v>165</v>
      </c>
      <c r="E27" s="417" t="s">
        <v>25</v>
      </c>
      <c r="F27" s="418" t="s">
        <v>166</v>
      </c>
      <c r="G27" s="412">
        <v>60</v>
      </c>
      <c r="H27" s="413">
        <v>40800</v>
      </c>
      <c r="I27" s="414"/>
      <c r="J27" s="415"/>
      <c r="K27" s="416">
        <v>21638.4</v>
      </c>
      <c r="L27" s="47"/>
      <c r="M27" s="58"/>
      <c r="N27" s="118"/>
    </row>
    <row r="28" spans="1:14" ht="15" customHeight="1">
      <c r="A28" s="102"/>
      <c r="B28" s="47"/>
      <c r="C28" s="59">
        <v>486</v>
      </c>
      <c r="D28" s="48" t="s">
        <v>167</v>
      </c>
      <c r="E28" s="116" t="s">
        <v>25</v>
      </c>
      <c r="F28" s="418" t="s">
        <v>168</v>
      </c>
      <c r="G28" s="412">
        <v>98</v>
      </c>
      <c r="H28" s="413">
        <v>351</v>
      </c>
      <c r="I28" s="414"/>
      <c r="J28" s="415"/>
      <c r="K28" s="416">
        <v>72894.36</v>
      </c>
      <c r="L28" s="47"/>
      <c r="M28" s="58"/>
      <c r="N28" s="118"/>
    </row>
    <row r="29" spans="1:14" ht="15" customHeight="1">
      <c r="A29" s="102"/>
      <c r="B29" s="47"/>
      <c r="C29" s="59"/>
      <c r="D29" s="309" t="s">
        <v>169</v>
      </c>
      <c r="E29" s="116" t="s">
        <v>25</v>
      </c>
      <c r="F29" s="418" t="s">
        <v>170</v>
      </c>
      <c r="G29" s="412">
        <v>62</v>
      </c>
      <c r="H29" s="413">
        <v>11760</v>
      </c>
      <c r="I29" s="414"/>
      <c r="J29" s="415"/>
      <c r="K29" s="416">
        <v>65066.67</v>
      </c>
      <c r="L29" s="47"/>
      <c r="M29" s="58"/>
      <c r="N29" s="118"/>
    </row>
    <row r="30" spans="1:14" ht="15" customHeight="1">
      <c r="A30" s="102"/>
      <c r="B30" s="119"/>
      <c r="C30" s="59"/>
      <c r="D30" s="309"/>
      <c r="E30" s="116" t="s">
        <v>25</v>
      </c>
      <c r="F30" s="418" t="s">
        <v>171</v>
      </c>
      <c r="G30" s="412">
        <v>24</v>
      </c>
      <c r="H30" s="413">
        <v>6042</v>
      </c>
      <c r="I30" s="414"/>
      <c r="J30" s="415"/>
      <c r="K30" s="416">
        <v>23927.74</v>
      </c>
      <c r="L30" s="47"/>
      <c r="M30" s="117"/>
      <c r="N30" s="118"/>
    </row>
    <row r="31" spans="1:14" ht="15" customHeight="1">
      <c r="A31" s="102"/>
      <c r="B31" s="47"/>
      <c r="C31" s="59"/>
      <c r="D31" s="309"/>
      <c r="E31" s="116" t="s">
        <v>25</v>
      </c>
      <c r="F31" s="418" t="s">
        <v>172</v>
      </c>
      <c r="G31" s="412">
        <v>163</v>
      </c>
      <c r="H31" s="413">
        <v>74480</v>
      </c>
      <c r="I31" s="414"/>
      <c r="J31" s="415"/>
      <c r="K31" s="416">
        <v>154308.84</v>
      </c>
      <c r="L31" s="47"/>
      <c r="M31" s="58"/>
      <c r="N31" s="118"/>
    </row>
    <row r="32" spans="1:14" ht="15" customHeight="1">
      <c r="A32" s="102"/>
      <c r="B32" s="47"/>
      <c r="C32" s="59"/>
      <c r="D32" s="309"/>
      <c r="E32" s="116" t="s">
        <v>26</v>
      </c>
      <c r="F32" s="52" t="s">
        <v>173</v>
      </c>
      <c r="G32" s="53"/>
      <c r="H32" s="54"/>
      <c r="I32" s="55"/>
      <c r="J32" s="56"/>
      <c r="K32" s="57">
        <v>11496</v>
      </c>
      <c r="L32" s="47"/>
      <c r="M32" s="58"/>
      <c r="N32" s="118"/>
    </row>
    <row r="33" spans="1:14" ht="15" customHeight="1">
      <c r="A33" s="102"/>
      <c r="B33" s="47"/>
      <c r="C33" s="47"/>
      <c r="D33" s="48"/>
      <c r="E33" s="116" t="s">
        <v>37</v>
      </c>
      <c r="F33" s="52" t="s">
        <v>174</v>
      </c>
      <c r="G33" s="53"/>
      <c r="H33" s="54"/>
      <c r="I33" s="55"/>
      <c r="J33" s="304"/>
      <c r="K33" s="212">
        <v>-123447.07</v>
      </c>
      <c r="L33" s="47"/>
      <c r="M33" s="58"/>
      <c r="N33" s="118"/>
    </row>
    <row r="34" spans="1:14" ht="15.75" thickBot="1">
      <c r="A34" s="103"/>
      <c r="B34" s="49"/>
      <c r="C34" s="49"/>
      <c r="D34" s="49"/>
      <c r="E34" s="60" t="s">
        <v>22</v>
      </c>
      <c r="F34" s="60"/>
      <c r="G34" s="61">
        <f>SUM(G25:G33)</f>
        <v>480</v>
      </c>
      <c r="H34" s="62">
        <f>SUM(H25:H33)</f>
        <v>134588</v>
      </c>
      <c r="I34" s="63"/>
      <c r="J34" s="419">
        <f>SUM(J25:J33)</f>
        <v>48446.24</v>
      </c>
      <c r="K34" s="62">
        <f>SUM(K25:K33)</f>
        <v>302495.7</v>
      </c>
      <c r="L34" s="100">
        <v>302500</v>
      </c>
      <c r="M34" s="64">
        <v>1100000</v>
      </c>
      <c r="N34" s="111">
        <v>1110000</v>
      </c>
    </row>
    <row r="35" spans="1:14" ht="96.75" customHeight="1">
      <c r="A35" s="552" t="s">
        <v>175</v>
      </c>
      <c r="B35" s="552"/>
      <c r="C35" s="552"/>
      <c r="D35" s="552"/>
      <c r="E35" s="552"/>
      <c r="F35" s="552"/>
      <c r="G35" s="552"/>
      <c r="H35" s="552"/>
      <c r="I35" s="552"/>
      <c r="J35" s="552"/>
      <c r="K35" s="552"/>
      <c r="L35" s="552"/>
      <c r="M35" s="552"/>
      <c r="N35" s="552"/>
    </row>
    <row r="36" spans="1:14" ht="60" customHeight="1" thickBot="1">
      <c r="A36" s="549" t="s">
        <v>176</v>
      </c>
      <c r="B36" s="549"/>
      <c r="C36" s="549"/>
      <c r="D36" s="549"/>
      <c r="E36" s="549"/>
      <c r="F36" s="549"/>
      <c r="G36" s="549"/>
      <c r="H36" s="549"/>
      <c r="I36" s="549"/>
      <c r="J36" s="549"/>
      <c r="K36" s="549"/>
      <c r="L36" s="549"/>
      <c r="M36" s="549"/>
      <c r="N36" s="549"/>
    </row>
    <row r="37" spans="1:14" s="131" customFormat="1" ht="15" customHeight="1">
      <c r="A37" s="122">
        <v>11</v>
      </c>
      <c r="B37" s="123" t="s">
        <v>177</v>
      </c>
      <c r="C37" s="124" t="s">
        <v>178</v>
      </c>
      <c r="D37" s="125" t="s">
        <v>179</v>
      </c>
      <c r="E37" s="126" t="s">
        <v>25</v>
      </c>
      <c r="F37" s="127" t="s">
        <v>180</v>
      </c>
      <c r="G37" s="128">
        <v>129</v>
      </c>
      <c r="H37" s="129">
        <v>1900</v>
      </c>
      <c r="I37" s="161">
        <v>42877</v>
      </c>
      <c r="J37" s="162">
        <v>366</v>
      </c>
      <c r="K37" s="359">
        <v>10213</v>
      </c>
      <c r="L37" s="130"/>
      <c r="M37" s="130"/>
      <c r="N37" s="110"/>
    </row>
    <row r="38" spans="1:14" s="36" customFormat="1" ht="15" customHeight="1">
      <c r="A38" s="66"/>
      <c r="B38" s="132"/>
      <c r="C38" s="120" t="s">
        <v>178</v>
      </c>
      <c r="D38" s="133" t="s">
        <v>181</v>
      </c>
      <c r="E38" s="34" t="s">
        <v>39</v>
      </c>
      <c r="F38" s="134"/>
      <c r="G38" s="135"/>
      <c r="H38" s="136"/>
      <c r="I38" s="163"/>
      <c r="J38" s="137"/>
      <c r="K38" s="360">
        <v>-8170.4</v>
      </c>
      <c r="L38" s="138"/>
      <c r="M38" s="420"/>
      <c r="N38" s="118"/>
    </row>
    <row r="39" spans="1:14" s="36" customFormat="1" ht="15" customHeight="1">
      <c r="A39" s="66"/>
      <c r="B39" s="139"/>
      <c r="C39" s="120" t="s">
        <v>35</v>
      </c>
      <c r="D39" s="133" t="s">
        <v>182</v>
      </c>
      <c r="E39" s="140"/>
      <c r="F39" s="134"/>
      <c r="G39" s="135"/>
      <c r="H39" s="141"/>
      <c r="I39" s="163"/>
      <c r="J39" s="137"/>
      <c r="K39" s="360"/>
      <c r="L39" s="138"/>
      <c r="M39" s="138"/>
      <c r="N39" s="118"/>
    </row>
    <row r="40" spans="1:14" s="36" customFormat="1" ht="15" customHeight="1">
      <c r="A40" s="66"/>
      <c r="B40" s="132"/>
      <c r="C40" s="142">
        <v>34</v>
      </c>
      <c r="D40" s="164"/>
      <c r="E40" s="140"/>
      <c r="F40" s="134"/>
      <c r="G40" s="135"/>
      <c r="H40" s="141"/>
      <c r="I40" s="163"/>
      <c r="J40" s="143"/>
      <c r="K40" s="360"/>
      <c r="L40" s="144"/>
      <c r="M40" s="144"/>
      <c r="N40" s="158"/>
    </row>
    <row r="41" spans="1:14" s="36" customFormat="1" ht="15" customHeight="1" thickBot="1">
      <c r="A41" s="67"/>
      <c r="B41" s="145"/>
      <c r="C41" s="146"/>
      <c r="D41" s="147"/>
      <c r="E41" s="148" t="s">
        <v>22</v>
      </c>
      <c r="F41" s="149"/>
      <c r="G41" s="150">
        <f>SUM(G37:G39)</f>
        <v>129</v>
      </c>
      <c r="H41" s="151">
        <f>SUM(H37:H39)</f>
        <v>1900</v>
      </c>
      <c r="I41" s="165"/>
      <c r="J41" s="166">
        <f>SUM(J37:J38)</f>
        <v>366</v>
      </c>
      <c r="K41" s="152">
        <f>SUM(K37:K40)</f>
        <v>2042.6000000000004</v>
      </c>
      <c r="L41" s="153">
        <v>2040</v>
      </c>
      <c r="M41" s="154">
        <v>12000</v>
      </c>
      <c r="N41" s="167">
        <v>29000</v>
      </c>
    </row>
    <row r="42" spans="1:14" s="43" customFormat="1" ht="80.25" customHeight="1">
      <c r="A42" s="515" t="s">
        <v>183</v>
      </c>
      <c r="B42" s="515"/>
      <c r="C42" s="515"/>
      <c r="D42" s="515"/>
      <c r="E42" s="515"/>
      <c r="F42" s="515"/>
      <c r="G42" s="515"/>
      <c r="H42" s="515"/>
      <c r="I42" s="515"/>
      <c r="J42" s="515"/>
      <c r="K42" s="515"/>
      <c r="L42" s="515"/>
      <c r="M42" s="515"/>
      <c r="N42" s="515"/>
    </row>
    <row r="43" spans="1:14" s="101" customFormat="1" ht="25.5" customHeight="1" thickBot="1">
      <c r="A43" s="514" t="s">
        <v>184</v>
      </c>
      <c r="B43" s="514"/>
      <c r="C43" s="514"/>
      <c r="D43" s="514"/>
      <c r="E43" s="514"/>
      <c r="F43" s="514"/>
      <c r="G43" s="514"/>
      <c r="H43" s="514"/>
      <c r="I43" s="514"/>
      <c r="J43" s="514"/>
      <c r="K43" s="514"/>
      <c r="L43" s="514"/>
      <c r="M43" s="514"/>
      <c r="N43" s="514"/>
    </row>
    <row r="44" spans="1:14" s="7" customFormat="1" ht="15" customHeight="1">
      <c r="A44" s="109">
        <v>12</v>
      </c>
      <c r="B44" s="252" t="s">
        <v>185</v>
      </c>
      <c r="C44" s="421" t="s">
        <v>186</v>
      </c>
      <c r="D44" s="253" t="s">
        <v>48</v>
      </c>
      <c r="E44" s="253" t="s">
        <v>25</v>
      </c>
      <c r="F44" s="254" t="s">
        <v>187</v>
      </c>
      <c r="G44" s="255">
        <v>227</v>
      </c>
      <c r="H44" s="422">
        <v>681</v>
      </c>
      <c r="I44" s="423">
        <v>43280</v>
      </c>
      <c r="J44" s="424">
        <v>1101.21</v>
      </c>
      <c r="K44" s="256">
        <v>70939.77</v>
      </c>
      <c r="L44" s="257"/>
      <c r="M44" s="425"/>
      <c r="N44" s="110"/>
    </row>
    <row r="45" spans="1:14" s="7" customFormat="1" ht="15" customHeight="1">
      <c r="A45" s="426"/>
      <c r="B45" s="258"/>
      <c r="C45" s="259" t="s">
        <v>188</v>
      </c>
      <c r="D45" s="260" t="s">
        <v>189</v>
      </c>
      <c r="E45" s="260"/>
      <c r="F45" s="261"/>
      <c r="G45" s="262"/>
      <c r="H45" s="263"/>
      <c r="I45" s="113"/>
      <c r="J45" s="114"/>
      <c r="K45" s="264"/>
      <c r="L45" s="339"/>
      <c r="M45" s="427"/>
      <c r="N45" s="265"/>
    </row>
    <row r="46" spans="1:14" s="7" customFormat="1" ht="15" customHeight="1">
      <c r="A46" s="426"/>
      <c r="B46" s="115"/>
      <c r="C46" s="259" t="s">
        <v>38</v>
      </c>
      <c r="D46" s="260" t="s">
        <v>190</v>
      </c>
      <c r="E46" s="260"/>
      <c r="F46" s="261"/>
      <c r="G46" s="262"/>
      <c r="H46" s="263"/>
      <c r="I46" s="428"/>
      <c r="J46" s="259"/>
      <c r="K46" s="266"/>
      <c r="L46" s="339"/>
      <c r="M46" s="427"/>
      <c r="N46" s="265"/>
    </row>
    <row r="47" spans="1:14" s="7" customFormat="1" ht="15" customHeight="1">
      <c r="A47" s="426"/>
      <c r="B47" s="115"/>
      <c r="C47" s="267">
        <v>275</v>
      </c>
      <c r="D47" s="260" t="s">
        <v>191</v>
      </c>
      <c r="E47" s="260"/>
      <c r="F47" s="261"/>
      <c r="G47" s="262"/>
      <c r="H47" s="429"/>
      <c r="I47" s="428"/>
      <c r="J47" s="430"/>
      <c r="K47" s="164"/>
      <c r="L47" s="339"/>
      <c r="M47" s="431"/>
      <c r="N47" s="265"/>
    </row>
    <row r="48" spans="1:14" s="7" customFormat="1" ht="15" customHeight="1" thickBot="1">
      <c r="A48" s="432"/>
      <c r="B48" s="433"/>
      <c r="C48" s="268"/>
      <c r="D48" s="268"/>
      <c r="E48" s="269" t="s">
        <v>22</v>
      </c>
      <c r="F48" s="269"/>
      <c r="G48" s="270">
        <f>SUM(G44:G47)</f>
        <v>227</v>
      </c>
      <c r="H48" s="271">
        <f>SUM(H44:H47)</f>
        <v>681</v>
      </c>
      <c r="I48" s="434"/>
      <c r="J48" s="435">
        <f>SUM(J44:J47)</f>
        <v>1101.21</v>
      </c>
      <c r="K48" s="272">
        <f>SUM(K44:K47)</f>
        <v>70939.77</v>
      </c>
      <c r="L48" s="273">
        <v>70940</v>
      </c>
      <c r="M48" s="436">
        <v>79450</v>
      </c>
      <c r="N48" s="274">
        <v>93000</v>
      </c>
    </row>
    <row r="49" spans="1:14" s="7" customFormat="1" ht="117.75" customHeight="1">
      <c r="A49" s="553" t="s">
        <v>192</v>
      </c>
      <c r="B49" s="553"/>
      <c r="C49" s="553"/>
      <c r="D49" s="553"/>
      <c r="E49" s="553"/>
      <c r="F49" s="553"/>
      <c r="G49" s="553"/>
      <c r="H49" s="553"/>
      <c r="I49" s="553"/>
      <c r="J49" s="553"/>
      <c r="K49" s="553"/>
      <c r="L49" s="553"/>
      <c r="M49" s="553"/>
      <c r="N49" s="553"/>
    </row>
    <row r="50" spans="1:15" s="7" customFormat="1" ht="27" customHeight="1" thickBot="1">
      <c r="A50" s="549" t="s">
        <v>193</v>
      </c>
      <c r="B50" s="549"/>
      <c r="C50" s="549"/>
      <c r="D50" s="549"/>
      <c r="E50" s="549"/>
      <c r="F50" s="549"/>
      <c r="G50" s="549"/>
      <c r="H50" s="549"/>
      <c r="I50" s="549"/>
      <c r="J50" s="549"/>
      <c r="K50" s="549"/>
      <c r="L50" s="549"/>
      <c r="M50" s="549"/>
      <c r="N50" s="549"/>
      <c r="O50" s="7" t="s">
        <v>24</v>
      </c>
    </row>
    <row r="51" spans="1:14" s="131" customFormat="1" ht="14.25" customHeight="1">
      <c r="A51" s="373">
        <v>13</v>
      </c>
      <c r="B51" s="123" t="s">
        <v>194</v>
      </c>
      <c r="C51" s="124" t="s">
        <v>195</v>
      </c>
      <c r="D51" s="125" t="s">
        <v>196</v>
      </c>
      <c r="E51" s="374" t="s">
        <v>25</v>
      </c>
      <c r="F51" s="127" t="s">
        <v>197</v>
      </c>
      <c r="G51" s="128">
        <v>93</v>
      </c>
      <c r="H51" s="385">
        <v>276</v>
      </c>
      <c r="I51" s="161"/>
      <c r="J51" s="162"/>
      <c r="K51" s="129">
        <v>10735.92</v>
      </c>
      <c r="L51" s="130"/>
      <c r="M51" s="130"/>
      <c r="N51" s="375"/>
    </row>
    <row r="52" spans="1:14" s="131" customFormat="1" ht="14.25" customHeight="1">
      <c r="A52" s="387"/>
      <c r="B52" s="388"/>
      <c r="C52" s="437" t="s">
        <v>195</v>
      </c>
      <c r="D52" s="438" t="s">
        <v>198</v>
      </c>
      <c r="E52" s="439" t="s">
        <v>130</v>
      </c>
      <c r="F52" s="440"/>
      <c r="G52" s="441"/>
      <c r="H52" s="442"/>
      <c r="I52" s="342"/>
      <c r="J52" s="234"/>
      <c r="K52" s="443">
        <v>4382</v>
      </c>
      <c r="L52" s="394"/>
      <c r="M52" s="394"/>
      <c r="N52" s="157"/>
    </row>
    <row r="53" spans="1:16" s="36" customFormat="1" ht="15" customHeight="1">
      <c r="A53" s="376"/>
      <c r="B53" s="139"/>
      <c r="C53" s="120" t="s">
        <v>34</v>
      </c>
      <c r="D53" s="133" t="s">
        <v>199</v>
      </c>
      <c r="E53" s="377" t="s">
        <v>111</v>
      </c>
      <c r="F53" s="134"/>
      <c r="G53" s="135"/>
      <c r="H53" s="80"/>
      <c r="I53" s="163"/>
      <c r="J53" s="137"/>
      <c r="K53" s="317">
        <v>-10000</v>
      </c>
      <c r="L53" s="138"/>
      <c r="M53" s="138"/>
      <c r="N53" s="157"/>
      <c r="P53" s="36" t="s">
        <v>24</v>
      </c>
    </row>
    <row r="54" spans="1:14" s="36" customFormat="1" ht="15" customHeight="1">
      <c r="A54" s="378"/>
      <c r="B54" s="139"/>
      <c r="C54" s="142">
        <v>297</v>
      </c>
      <c r="D54" s="381" t="s">
        <v>200</v>
      </c>
      <c r="E54" s="380"/>
      <c r="F54" s="335"/>
      <c r="G54" s="135"/>
      <c r="H54" s="80"/>
      <c r="I54" s="163"/>
      <c r="J54" s="137"/>
      <c r="K54" s="317"/>
      <c r="L54" s="144"/>
      <c r="M54" s="144"/>
      <c r="N54" s="158"/>
    </row>
    <row r="55" spans="1:14" s="36" customFormat="1" ht="15" customHeight="1" thickBot="1">
      <c r="A55" s="67"/>
      <c r="B55" s="145"/>
      <c r="C55" s="146"/>
      <c r="D55" s="147"/>
      <c r="E55" s="148" t="s">
        <v>22</v>
      </c>
      <c r="F55" s="149"/>
      <c r="G55" s="150">
        <f>SUM(G51:G54)</f>
        <v>93</v>
      </c>
      <c r="H55" s="444">
        <f>SUM(H51:H54)</f>
        <v>276</v>
      </c>
      <c r="I55" s="165"/>
      <c r="J55" s="445"/>
      <c r="K55" s="152">
        <f>SUM(K51:K54)</f>
        <v>5117.92</v>
      </c>
      <c r="L55" s="154">
        <v>5120</v>
      </c>
      <c r="M55" s="154">
        <v>18040</v>
      </c>
      <c r="N55" s="446">
        <v>37000</v>
      </c>
    </row>
    <row r="56" spans="1:14" s="43" customFormat="1" ht="96" customHeight="1">
      <c r="A56" s="513" t="s">
        <v>201</v>
      </c>
      <c r="B56" s="513"/>
      <c r="C56" s="513"/>
      <c r="D56" s="513"/>
      <c r="E56" s="513"/>
      <c r="F56" s="513"/>
      <c r="G56" s="513"/>
      <c r="H56" s="513"/>
      <c r="I56" s="513"/>
      <c r="J56" s="513"/>
      <c r="K56" s="513"/>
      <c r="L56" s="513"/>
      <c r="M56" s="513"/>
      <c r="N56" s="513"/>
    </row>
    <row r="57" spans="1:14" s="101" customFormat="1" ht="155.25" customHeight="1" thickBot="1">
      <c r="A57" s="514" t="s">
        <v>202</v>
      </c>
      <c r="B57" s="514"/>
      <c r="C57" s="514"/>
      <c r="D57" s="514"/>
      <c r="E57" s="514"/>
      <c r="F57" s="514"/>
      <c r="G57" s="514"/>
      <c r="H57" s="514"/>
      <c r="I57" s="514"/>
      <c r="J57" s="514"/>
      <c r="K57" s="514"/>
      <c r="L57" s="514"/>
      <c r="M57" s="514"/>
      <c r="N57" s="514"/>
    </row>
    <row r="58" spans="1:14" s="131" customFormat="1" ht="15" customHeight="1">
      <c r="A58" s="122">
        <v>14</v>
      </c>
      <c r="B58" s="123" t="s">
        <v>203</v>
      </c>
      <c r="C58" s="124" t="s">
        <v>46</v>
      </c>
      <c r="D58" s="447" t="s">
        <v>204</v>
      </c>
      <c r="E58" s="126" t="s">
        <v>25</v>
      </c>
      <c r="F58" s="127" t="s">
        <v>205</v>
      </c>
      <c r="G58" s="128">
        <v>251</v>
      </c>
      <c r="H58" s="129">
        <v>8010.94102</v>
      </c>
      <c r="I58" s="161">
        <v>44335</v>
      </c>
      <c r="J58" s="162">
        <v>2500</v>
      </c>
      <c r="K58" s="359">
        <v>171006.3</v>
      </c>
      <c r="L58" s="130"/>
      <c r="M58" s="130"/>
      <c r="N58" s="375"/>
    </row>
    <row r="59" spans="1:14" s="36" customFormat="1" ht="15" customHeight="1">
      <c r="A59" s="66"/>
      <c r="B59" s="132"/>
      <c r="C59" s="120" t="s">
        <v>46</v>
      </c>
      <c r="D59" s="448" t="s">
        <v>206</v>
      </c>
      <c r="E59" s="140" t="s">
        <v>26</v>
      </c>
      <c r="F59" s="134"/>
      <c r="G59" s="135"/>
      <c r="H59" s="141"/>
      <c r="I59" s="163"/>
      <c r="J59" s="137"/>
      <c r="K59" s="360">
        <v>2657.07</v>
      </c>
      <c r="L59" s="138"/>
      <c r="M59" s="420"/>
      <c r="N59" s="157"/>
    </row>
    <row r="60" spans="1:14" s="36" customFormat="1" ht="15" customHeight="1">
      <c r="A60" s="66"/>
      <c r="B60" s="139"/>
      <c r="C60" s="120" t="s">
        <v>35</v>
      </c>
      <c r="D60" s="133" t="s">
        <v>207</v>
      </c>
      <c r="E60" s="34" t="s">
        <v>208</v>
      </c>
      <c r="F60" s="134"/>
      <c r="G60" s="135"/>
      <c r="H60" s="136"/>
      <c r="I60" s="163"/>
      <c r="J60" s="137"/>
      <c r="K60" s="360">
        <v>-10000</v>
      </c>
      <c r="L60" s="138"/>
      <c r="M60" s="156"/>
      <c r="N60" s="157"/>
    </row>
    <row r="61" spans="1:14" s="36" customFormat="1" ht="15" customHeight="1">
      <c r="A61" s="66"/>
      <c r="B61" s="132"/>
      <c r="C61" s="142">
        <v>7837</v>
      </c>
      <c r="D61" s="164" t="s">
        <v>50</v>
      </c>
      <c r="E61" s="34"/>
      <c r="F61" s="134"/>
      <c r="G61" s="135"/>
      <c r="H61" s="136"/>
      <c r="I61" s="163"/>
      <c r="J61" s="143"/>
      <c r="K61" s="360"/>
      <c r="L61" s="144"/>
      <c r="M61" s="144"/>
      <c r="N61" s="158"/>
    </row>
    <row r="62" spans="1:14" s="36" customFormat="1" ht="15" customHeight="1" thickBot="1">
      <c r="A62" s="67"/>
      <c r="B62" s="145"/>
      <c r="C62" s="146"/>
      <c r="D62" s="147"/>
      <c r="E62" s="148" t="s">
        <v>22</v>
      </c>
      <c r="F62" s="149"/>
      <c r="G62" s="150">
        <f>SUM(G58:G60)</f>
        <v>251</v>
      </c>
      <c r="H62" s="151">
        <f>SUM(H58:H60)</f>
        <v>8010.94102</v>
      </c>
      <c r="I62" s="165"/>
      <c r="J62" s="166">
        <f>SUM(J58:J59)</f>
        <v>2500</v>
      </c>
      <c r="K62" s="152">
        <f>SUM(K58:K61)</f>
        <v>163663.37</v>
      </c>
      <c r="L62" s="153">
        <v>163660</v>
      </c>
      <c r="M62" s="154">
        <v>289000</v>
      </c>
      <c r="N62" s="167">
        <v>296000</v>
      </c>
    </row>
    <row r="63" spans="1:14" s="43" customFormat="1" ht="80.25" customHeight="1">
      <c r="A63" s="515" t="s">
        <v>209</v>
      </c>
      <c r="B63" s="515"/>
      <c r="C63" s="515"/>
      <c r="D63" s="515"/>
      <c r="E63" s="515"/>
      <c r="F63" s="515"/>
      <c r="G63" s="515"/>
      <c r="H63" s="515"/>
      <c r="I63" s="515"/>
      <c r="J63" s="515"/>
      <c r="K63" s="515"/>
      <c r="L63" s="515"/>
      <c r="M63" s="515"/>
      <c r="N63" s="515"/>
    </row>
    <row r="64" spans="1:14" s="101" customFormat="1" ht="29.25" customHeight="1" thickBot="1">
      <c r="A64" s="514" t="s">
        <v>47</v>
      </c>
      <c r="B64" s="514"/>
      <c r="C64" s="514"/>
      <c r="D64" s="514"/>
      <c r="E64" s="514"/>
      <c r="F64" s="514"/>
      <c r="G64" s="514"/>
      <c r="H64" s="514"/>
      <c r="I64" s="514"/>
      <c r="J64" s="514"/>
      <c r="K64" s="514"/>
      <c r="L64" s="514"/>
      <c r="M64" s="514"/>
      <c r="N64" s="514"/>
    </row>
    <row r="65" spans="1:14" s="131" customFormat="1" ht="15" customHeight="1">
      <c r="A65" s="122">
        <v>15</v>
      </c>
      <c r="B65" s="123" t="s">
        <v>210</v>
      </c>
      <c r="C65" s="124" t="s">
        <v>46</v>
      </c>
      <c r="D65" s="125" t="s">
        <v>211</v>
      </c>
      <c r="E65" s="126" t="s">
        <v>25</v>
      </c>
      <c r="F65" s="127" t="s">
        <v>212</v>
      </c>
      <c r="G65" s="128">
        <v>84</v>
      </c>
      <c r="H65" s="129">
        <v>2680.944</v>
      </c>
      <c r="I65" s="161">
        <v>44337</v>
      </c>
      <c r="J65" s="162">
        <v>1350</v>
      </c>
      <c r="K65" s="359">
        <v>57229.2</v>
      </c>
      <c r="L65" s="130"/>
      <c r="M65" s="130"/>
      <c r="N65" s="375"/>
    </row>
    <row r="66" spans="1:14" s="36" customFormat="1" ht="15" customHeight="1">
      <c r="A66" s="66"/>
      <c r="B66" s="132"/>
      <c r="C66" s="120" t="s">
        <v>46</v>
      </c>
      <c r="D66" s="133" t="s">
        <v>213</v>
      </c>
      <c r="E66" s="140" t="s">
        <v>26</v>
      </c>
      <c r="F66" s="134"/>
      <c r="G66" s="135"/>
      <c r="H66" s="141"/>
      <c r="I66" s="163"/>
      <c r="J66" s="137"/>
      <c r="K66" s="360">
        <v>885.69</v>
      </c>
      <c r="L66" s="138"/>
      <c r="M66" s="138"/>
      <c r="N66" s="157"/>
    </row>
    <row r="67" spans="1:14" s="36" customFormat="1" ht="15" customHeight="1">
      <c r="A67" s="66"/>
      <c r="B67" s="139"/>
      <c r="C67" s="120" t="s">
        <v>35</v>
      </c>
      <c r="D67" s="164" t="s">
        <v>50</v>
      </c>
      <c r="E67" s="34" t="s">
        <v>208</v>
      </c>
      <c r="F67" s="134"/>
      <c r="G67" s="135"/>
      <c r="H67" s="136"/>
      <c r="I67" s="163"/>
      <c r="J67" s="137"/>
      <c r="K67" s="360">
        <v>-10000</v>
      </c>
      <c r="L67" s="138"/>
      <c r="M67" s="138"/>
      <c r="N67" s="157"/>
    </row>
    <row r="68" spans="1:14" s="36" customFormat="1" ht="15" customHeight="1">
      <c r="A68" s="66"/>
      <c r="B68" s="132"/>
      <c r="C68" s="142">
        <v>7837</v>
      </c>
      <c r="D68" s="164"/>
      <c r="E68" s="34"/>
      <c r="F68" s="134"/>
      <c r="G68" s="135"/>
      <c r="H68" s="136"/>
      <c r="I68" s="163"/>
      <c r="J68" s="143"/>
      <c r="K68" s="360"/>
      <c r="L68" s="144"/>
      <c r="M68" s="144"/>
      <c r="N68" s="158"/>
    </row>
    <row r="69" spans="1:14" s="36" customFormat="1" ht="15" customHeight="1" thickBot="1">
      <c r="A69" s="67"/>
      <c r="B69" s="145"/>
      <c r="C69" s="146"/>
      <c r="D69" s="147"/>
      <c r="E69" s="148" t="s">
        <v>22</v>
      </c>
      <c r="F69" s="149"/>
      <c r="G69" s="150">
        <f>SUM(G65:G67)</f>
        <v>84</v>
      </c>
      <c r="H69" s="151">
        <f>SUM(H65:H67)</f>
        <v>2680.944</v>
      </c>
      <c r="I69" s="165"/>
      <c r="J69" s="166">
        <f>SUM(J65:J66)</f>
        <v>1350</v>
      </c>
      <c r="K69" s="152">
        <f>SUM(K65:K68)</f>
        <v>48114.89</v>
      </c>
      <c r="L69" s="153">
        <v>48120</v>
      </c>
      <c r="M69" s="154">
        <v>97000</v>
      </c>
      <c r="N69" s="167">
        <v>103000</v>
      </c>
    </row>
    <row r="70" spans="1:14" s="43" customFormat="1" ht="92.25" customHeight="1">
      <c r="A70" s="515" t="s">
        <v>214</v>
      </c>
      <c r="B70" s="515"/>
      <c r="C70" s="515"/>
      <c r="D70" s="515"/>
      <c r="E70" s="515"/>
      <c r="F70" s="515"/>
      <c r="G70" s="515"/>
      <c r="H70" s="515"/>
      <c r="I70" s="515"/>
      <c r="J70" s="515"/>
      <c r="K70" s="515"/>
      <c r="L70" s="515"/>
      <c r="M70" s="515"/>
      <c r="N70" s="515"/>
    </row>
    <row r="71" spans="1:14" s="101" customFormat="1" ht="27" customHeight="1" thickBot="1">
      <c r="A71" s="544" t="s">
        <v>47</v>
      </c>
      <c r="B71" s="544"/>
      <c r="C71" s="544"/>
      <c r="D71" s="544"/>
      <c r="E71" s="544"/>
      <c r="F71" s="544"/>
      <c r="G71" s="544"/>
      <c r="H71" s="544"/>
      <c r="I71" s="544"/>
      <c r="J71" s="544"/>
      <c r="K71" s="544"/>
      <c r="L71" s="544"/>
      <c r="M71" s="544"/>
      <c r="N71" s="544"/>
    </row>
    <row r="72" spans="1:14" s="131" customFormat="1" ht="15" customHeight="1">
      <c r="A72" s="122">
        <v>16</v>
      </c>
      <c r="B72" s="123" t="s">
        <v>215</v>
      </c>
      <c r="C72" s="124" t="s">
        <v>46</v>
      </c>
      <c r="D72" s="125" t="s">
        <v>216</v>
      </c>
      <c r="E72" s="126" t="s">
        <v>25</v>
      </c>
      <c r="F72" s="127" t="s">
        <v>217</v>
      </c>
      <c r="G72" s="128">
        <v>46</v>
      </c>
      <c r="H72" s="129">
        <v>1468.136</v>
      </c>
      <c r="I72" s="161">
        <v>44341</v>
      </c>
      <c r="J72" s="162">
        <v>1075</v>
      </c>
      <c r="K72" s="359">
        <v>31339.8</v>
      </c>
      <c r="L72" s="130"/>
      <c r="M72" s="130"/>
      <c r="N72" s="375"/>
    </row>
    <row r="73" spans="1:14" s="36" customFormat="1" ht="15" customHeight="1">
      <c r="A73" s="66"/>
      <c r="B73" s="132"/>
      <c r="C73" s="120" t="s">
        <v>46</v>
      </c>
      <c r="D73" s="133" t="s">
        <v>218</v>
      </c>
      <c r="E73" s="140" t="s">
        <v>26</v>
      </c>
      <c r="F73" s="134"/>
      <c r="G73" s="135"/>
      <c r="H73" s="141"/>
      <c r="I73" s="163"/>
      <c r="J73" s="137"/>
      <c r="K73" s="360">
        <v>289.55</v>
      </c>
      <c r="L73" s="138"/>
      <c r="M73" s="138"/>
      <c r="N73" s="157"/>
    </row>
    <row r="74" spans="1:14" s="36" customFormat="1" ht="15" customHeight="1">
      <c r="A74" s="66"/>
      <c r="B74" s="139"/>
      <c r="C74" s="120" t="s">
        <v>35</v>
      </c>
      <c r="D74" s="133" t="s">
        <v>219</v>
      </c>
      <c r="E74" s="34" t="s">
        <v>208</v>
      </c>
      <c r="F74" s="134"/>
      <c r="G74" s="135"/>
      <c r="H74" s="136"/>
      <c r="I74" s="163"/>
      <c r="J74" s="137"/>
      <c r="K74" s="360">
        <v>-10000</v>
      </c>
      <c r="L74" s="138"/>
      <c r="M74" s="138"/>
      <c r="N74" s="157"/>
    </row>
    <row r="75" spans="1:14" s="36" customFormat="1" ht="15" customHeight="1">
      <c r="A75" s="66"/>
      <c r="B75" s="132"/>
      <c r="C75" s="142">
        <v>7837</v>
      </c>
      <c r="D75" s="164" t="s">
        <v>50</v>
      </c>
      <c r="E75" s="34"/>
      <c r="F75" s="134"/>
      <c r="G75" s="135"/>
      <c r="H75" s="136"/>
      <c r="I75" s="163"/>
      <c r="J75" s="143"/>
      <c r="K75" s="360"/>
      <c r="L75" s="144"/>
      <c r="M75" s="144"/>
      <c r="N75" s="158"/>
    </row>
    <row r="76" spans="1:14" s="36" customFormat="1" ht="15" customHeight="1" thickBot="1">
      <c r="A76" s="67"/>
      <c r="B76" s="145"/>
      <c r="C76" s="146"/>
      <c r="D76" s="147"/>
      <c r="E76" s="148" t="s">
        <v>22</v>
      </c>
      <c r="F76" s="149"/>
      <c r="G76" s="150">
        <f>SUM(G72:G74)</f>
        <v>46</v>
      </c>
      <c r="H76" s="151">
        <f>SUM(H72:H74)</f>
        <v>1468.136</v>
      </c>
      <c r="I76" s="165"/>
      <c r="J76" s="166">
        <f>SUM(J72:J73)</f>
        <v>1075</v>
      </c>
      <c r="K76" s="152">
        <f>SUM(K72:K75)</f>
        <v>21629.35</v>
      </c>
      <c r="L76" s="153">
        <v>21630</v>
      </c>
      <c r="M76" s="154">
        <v>53000</v>
      </c>
      <c r="N76" s="167">
        <v>59000</v>
      </c>
    </row>
    <row r="77" spans="1:14" s="43" customFormat="1" ht="93" customHeight="1">
      <c r="A77" s="515" t="s">
        <v>220</v>
      </c>
      <c r="B77" s="515"/>
      <c r="C77" s="515"/>
      <c r="D77" s="515"/>
      <c r="E77" s="515"/>
      <c r="F77" s="515"/>
      <c r="G77" s="515"/>
      <c r="H77" s="515"/>
      <c r="I77" s="515"/>
      <c r="J77" s="515"/>
      <c r="K77" s="515"/>
      <c r="L77" s="515"/>
      <c r="M77" s="515"/>
      <c r="N77" s="515"/>
    </row>
    <row r="78" spans="1:14" s="101" customFormat="1" ht="178.5" customHeight="1" thickBot="1">
      <c r="A78" s="514" t="s">
        <v>47</v>
      </c>
      <c r="B78" s="514"/>
      <c r="C78" s="514"/>
      <c r="D78" s="514"/>
      <c r="E78" s="514"/>
      <c r="F78" s="514"/>
      <c r="G78" s="514"/>
      <c r="H78" s="514"/>
      <c r="I78" s="514"/>
      <c r="J78" s="514"/>
      <c r="K78" s="514"/>
      <c r="L78" s="514"/>
      <c r="M78" s="514"/>
      <c r="N78" s="514"/>
    </row>
    <row r="79" spans="1:14" s="7" customFormat="1" ht="15" customHeight="1">
      <c r="A79" s="109">
        <v>17</v>
      </c>
      <c r="B79" s="252" t="s">
        <v>340</v>
      </c>
      <c r="C79" s="421" t="s">
        <v>221</v>
      </c>
      <c r="D79" s="253" t="s">
        <v>222</v>
      </c>
      <c r="E79" s="253" t="s">
        <v>25</v>
      </c>
      <c r="F79" s="254" t="s">
        <v>223</v>
      </c>
      <c r="G79" s="255">
        <v>332</v>
      </c>
      <c r="H79" s="422">
        <v>14780</v>
      </c>
      <c r="I79" s="423">
        <v>43405</v>
      </c>
      <c r="J79" s="424">
        <v>2319.15</v>
      </c>
      <c r="K79" s="256">
        <v>55650.5</v>
      </c>
      <c r="L79" s="257"/>
      <c r="M79" s="425"/>
      <c r="N79" s="375"/>
    </row>
    <row r="80" spans="1:14" s="7" customFormat="1" ht="15" customHeight="1">
      <c r="A80" s="426"/>
      <c r="B80" s="258"/>
      <c r="C80" s="259" t="s">
        <v>221</v>
      </c>
      <c r="D80" s="260" t="s">
        <v>224</v>
      </c>
      <c r="E80" s="260" t="s">
        <v>25</v>
      </c>
      <c r="F80" s="261" t="s">
        <v>225</v>
      </c>
      <c r="G80" s="262">
        <v>100</v>
      </c>
      <c r="H80" s="263">
        <v>2590</v>
      </c>
      <c r="I80" s="113"/>
      <c r="J80" s="114"/>
      <c r="K80" s="264">
        <v>4641</v>
      </c>
      <c r="L80" s="339"/>
      <c r="M80" s="427"/>
      <c r="N80" s="265"/>
    </row>
    <row r="81" spans="1:16" s="7" customFormat="1" ht="15" customHeight="1">
      <c r="A81" s="426"/>
      <c r="B81" s="115"/>
      <c r="C81" s="259" t="s">
        <v>41</v>
      </c>
      <c r="D81" s="260" t="s">
        <v>226</v>
      </c>
      <c r="E81" s="260" t="s">
        <v>49</v>
      </c>
      <c r="F81" s="261" t="s">
        <v>227</v>
      </c>
      <c r="G81" s="262"/>
      <c r="H81" s="263"/>
      <c r="I81" s="428"/>
      <c r="J81" s="259"/>
      <c r="K81" s="266">
        <v>2255</v>
      </c>
      <c r="L81" s="339"/>
      <c r="M81" s="427"/>
      <c r="N81" s="265"/>
      <c r="P81" s="7" t="s">
        <v>228</v>
      </c>
    </row>
    <row r="82" spans="1:14" s="7" customFormat="1" ht="15" customHeight="1">
      <c r="A82" s="426"/>
      <c r="B82" s="115"/>
      <c r="C82" s="267">
        <v>378</v>
      </c>
      <c r="D82" s="260"/>
      <c r="E82" s="260"/>
      <c r="F82" s="261"/>
      <c r="G82" s="262"/>
      <c r="H82" s="429"/>
      <c r="I82" s="428"/>
      <c r="J82" s="430"/>
      <c r="K82" s="164"/>
      <c r="L82" s="339"/>
      <c r="M82" s="449"/>
      <c r="N82" s="265"/>
    </row>
    <row r="83" spans="1:14" s="7" customFormat="1" ht="15" customHeight="1" thickBot="1">
      <c r="A83" s="432"/>
      <c r="B83" s="433"/>
      <c r="C83" s="268"/>
      <c r="D83" s="268"/>
      <c r="E83" s="269" t="s">
        <v>22</v>
      </c>
      <c r="F83" s="269"/>
      <c r="G83" s="270">
        <f>SUM(G79:G82)</f>
        <v>432</v>
      </c>
      <c r="H83" s="271">
        <f>SUM(H79:H82)</f>
        <v>17370</v>
      </c>
      <c r="I83" s="450"/>
      <c r="J83" s="451">
        <f>SUM(J79:J82)</f>
        <v>2319.15</v>
      </c>
      <c r="K83" s="272">
        <f>SUM(K79:K82)</f>
        <v>62546.5</v>
      </c>
      <c r="L83" s="273">
        <v>62550</v>
      </c>
      <c r="M83" s="436">
        <v>73440</v>
      </c>
      <c r="N83" s="274">
        <v>91000</v>
      </c>
    </row>
    <row r="84" spans="1:14" s="7" customFormat="1" ht="101.25" customHeight="1">
      <c r="A84" s="553" t="s">
        <v>341</v>
      </c>
      <c r="B84" s="553"/>
      <c r="C84" s="553"/>
      <c r="D84" s="553"/>
      <c r="E84" s="553"/>
      <c r="F84" s="553"/>
      <c r="G84" s="553"/>
      <c r="H84" s="553"/>
      <c r="I84" s="553"/>
      <c r="J84" s="553"/>
      <c r="K84" s="553"/>
      <c r="L84" s="553"/>
      <c r="M84" s="553"/>
      <c r="N84" s="553"/>
    </row>
    <row r="85" spans="1:15" s="7" customFormat="1" ht="33" customHeight="1" thickBot="1">
      <c r="A85" s="549" t="s">
        <v>229</v>
      </c>
      <c r="B85" s="549"/>
      <c r="C85" s="549"/>
      <c r="D85" s="549"/>
      <c r="E85" s="549"/>
      <c r="F85" s="549"/>
      <c r="G85" s="549"/>
      <c r="H85" s="549"/>
      <c r="I85" s="549"/>
      <c r="J85" s="549"/>
      <c r="K85" s="549"/>
      <c r="L85" s="549"/>
      <c r="M85" s="549"/>
      <c r="N85" s="549"/>
      <c r="O85" s="7" t="s">
        <v>24</v>
      </c>
    </row>
    <row r="86" spans="1:14" s="7" customFormat="1" ht="15" customHeight="1">
      <c r="A86" s="109">
        <v>18</v>
      </c>
      <c r="B86" s="252" t="s">
        <v>230</v>
      </c>
      <c r="C86" s="554" t="s">
        <v>231</v>
      </c>
      <c r="D86" s="253" t="s">
        <v>232</v>
      </c>
      <c r="E86" s="253" t="s">
        <v>25</v>
      </c>
      <c r="F86" s="254" t="s">
        <v>233</v>
      </c>
      <c r="G86" s="255">
        <v>993</v>
      </c>
      <c r="H86" s="422">
        <v>2938</v>
      </c>
      <c r="I86" s="423">
        <v>43739</v>
      </c>
      <c r="J86" s="424">
        <v>2345.96</v>
      </c>
      <c r="K86" s="256">
        <v>74584.2</v>
      </c>
      <c r="L86" s="425"/>
      <c r="M86" s="425"/>
      <c r="N86" s="375"/>
    </row>
    <row r="87" spans="1:14" s="7" customFormat="1" ht="15" customHeight="1">
      <c r="A87" s="426"/>
      <c r="B87" s="258"/>
      <c r="C87" s="555"/>
      <c r="D87" s="260" t="s">
        <v>234</v>
      </c>
      <c r="E87" s="260" t="s">
        <v>26</v>
      </c>
      <c r="F87" s="261" t="s">
        <v>235</v>
      </c>
      <c r="G87" s="262"/>
      <c r="H87" s="263"/>
      <c r="I87" s="113"/>
      <c r="J87" s="114"/>
      <c r="K87" s="264">
        <v>3091.2</v>
      </c>
      <c r="L87" s="427"/>
      <c r="M87" s="452">
        <v>281130</v>
      </c>
      <c r="N87" s="265"/>
    </row>
    <row r="88" spans="1:14" s="7" customFormat="1" ht="15" customHeight="1">
      <c r="A88" s="426"/>
      <c r="B88" s="115"/>
      <c r="C88" s="259" t="s">
        <v>236</v>
      </c>
      <c r="D88" s="260" t="s">
        <v>237</v>
      </c>
      <c r="E88" s="260" t="s">
        <v>238</v>
      </c>
      <c r="F88" s="261" t="s">
        <v>239</v>
      </c>
      <c r="G88" s="262"/>
      <c r="H88" s="263"/>
      <c r="I88" s="428"/>
      <c r="J88" s="259"/>
      <c r="K88" s="266">
        <v>10000</v>
      </c>
      <c r="L88" s="453"/>
      <c r="M88" s="453">
        <v>10000</v>
      </c>
      <c r="N88" s="265"/>
    </row>
    <row r="89" spans="1:14" s="7" customFormat="1" ht="15" customHeight="1">
      <c r="A89" s="426"/>
      <c r="B89" s="115"/>
      <c r="C89" s="259" t="s">
        <v>38</v>
      </c>
      <c r="D89" s="260" t="s">
        <v>240</v>
      </c>
      <c r="E89" s="454"/>
      <c r="F89" s="455"/>
      <c r="G89" s="456"/>
      <c r="H89" s="457"/>
      <c r="I89" s="428"/>
      <c r="J89" s="430"/>
      <c r="K89" s="458"/>
      <c r="L89" s="453"/>
      <c r="M89" s="453"/>
      <c r="N89" s="265"/>
    </row>
    <row r="90" spans="1:14" s="7" customFormat="1" ht="15" customHeight="1" thickBot="1">
      <c r="A90" s="432"/>
      <c r="B90" s="433"/>
      <c r="C90" s="459">
        <v>145</v>
      </c>
      <c r="D90" s="305" t="s">
        <v>241</v>
      </c>
      <c r="E90" s="269" t="s">
        <v>22</v>
      </c>
      <c r="F90" s="269"/>
      <c r="G90" s="270">
        <f>SUM(G86:G88)</f>
        <v>993</v>
      </c>
      <c r="H90" s="271">
        <f>SUM(H86:H88)</f>
        <v>2938</v>
      </c>
      <c r="I90" s="450"/>
      <c r="J90" s="451">
        <f>SUM(J86:J88)</f>
        <v>2345.96</v>
      </c>
      <c r="K90" s="272">
        <f>SUM(K86:K88)</f>
        <v>87675.4</v>
      </c>
      <c r="L90" s="273">
        <v>87680</v>
      </c>
      <c r="M90" s="436">
        <f>SUM(M87:M88)</f>
        <v>291130</v>
      </c>
      <c r="N90" s="274">
        <v>310000</v>
      </c>
    </row>
    <row r="91" spans="1:14" s="7" customFormat="1" ht="109.5" customHeight="1">
      <c r="A91" s="553" t="s">
        <v>242</v>
      </c>
      <c r="B91" s="553"/>
      <c r="C91" s="553"/>
      <c r="D91" s="553"/>
      <c r="E91" s="553"/>
      <c r="F91" s="553"/>
      <c r="G91" s="553"/>
      <c r="H91" s="553"/>
      <c r="I91" s="553"/>
      <c r="J91" s="553"/>
      <c r="K91" s="553"/>
      <c r="L91" s="553"/>
      <c r="M91" s="553"/>
      <c r="N91" s="553"/>
    </row>
    <row r="92" spans="1:15" s="460" customFormat="1" ht="32.25" customHeight="1" thickBot="1">
      <c r="A92" s="514" t="s">
        <v>342</v>
      </c>
      <c r="B92" s="556"/>
      <c r="C92" s="556"/>
      <c r="D92" s="556"/>
      <c r="E92" s="556"/>
      <c r="F92" s="556"/>
      <c r="G92" s="556"/>
      <c r="H92" s="556"/>
      <c r="I92" s="556"/>
      <c r="J92" s="556"/>
      <c r="K92" s="556"/>
      <c r="L92" s="556"/>
      <c r="M92" s="556"/>
      <c r="N92" s="556"/>
      <c r="O92" s="460" t="s">
        <v>24</v>
      </c>
    </row>
    <row r="93" spans="1:14" s="74" customFormat="1" ht="15" customHeight="1">
      <c r="A93" s="45">
        <v>19</v>
      </c>
      <c r="B93" s="323" t="s">
        <v>243</v>
      </c>
      <c r="C93" s="68" t="s">
        <v>244</v>
      </c>
      <c r="D93" s="461" t="s">
        <v>343</v>
      </c>
      <c r="E93" s="276" t="s">
        <v>25</v>
      </c>
      <c r="F93" s="325" t="s">
        <v>245</v>
      </c>
      <c r="G93" s="71">
        <v>94</v>
      </c>
      <c r="H93" s="72">
        <v>2968</v>
      </c>
      <c r="I93" s="462">
        <v>44585</v>
      </c>
      <c r="J93" s="73">
        <v>18392.98</v>
      </c>
      <c r="K93" s="463">
        <v>68385</v>
      </c>
      <c r="L93" s="73"/>
      <c r="M93" s="105"/>
      <c r="N93" s="291"/>
    </row>
    <row r="94" spans="1:14" s="74" customFormat="1" ht="15" customHeight="1">
      <c r="A94" s="75"/>
      <c r="B94" s="313"/>
      <c r="C94" s="76" t="s">
        <v>244</v>
      </c>
      <c r="D94" s="312" t="s">
        <v>344</v>
      </c>
      <c r="E94" s="77" t="s">
        <v>37</v>
      </c>
      <c r="F94" s="464"/>
      <c r="G94" s="79"/>
      <c r="H94" s="80"/>
      <c r="I94" s="82"/>
      <c r="J94" s="465"/>
      <c r="K94" s="466">
        <v>-10000</v>
      </c>
      <c r="L94" s="324"/>
      <c r="M94" s="106"/>
      <c r="N94" s="93"/>
    </row>
    <row r="95" spans="1:14" s="74" customFormat="1" ht="15" customHeight="1">
      <c r="A95" s="75"/>
      <c r="B95" s="201"/>
      <c r="C95" s="76" t="s">
        <v>40</v>
      </c>
      <c r="D95" s="312" t="s">
        <v>246</v>
      </c>
      <c r="E95" s="77"/>
      <c r="F95" s="78"/>
      <c r="G95" s="79"/>
      <c r="H95" s="80"/>
      <c r="I95" s="82"/>
      <c r="J95" s="465"/>
      <c r="K95" s="466"/>
      <c r="L95" s="106"/>
      <c r="M95" s="324"/>
      <c r="N95" s="93"/>
    </row>
    <row r="96" spans="1:14" s="74" customFormat="1" ht="15" customHeight="1">
      <c r="A96" s="75"/>
      <c r="B96" s="313"/>
      <c r="C96" s="83">
        <v>616</v>
      </c>
      <c r="D96" s="312" t="s">
        <v>247</v>
      </c>
      <c r="E96" s="77"/>
      <c r="F96" s="78"/>
      <c r="G96" s="79"/>
      <c r="H96" s="80"/>
      <c r="I96" s="82"/>
      <c r="J96" s="467"/>
      <c r="K96" s="466"/>
      <c r="L96" s="106"/>
      <c r="M96" s="468"/>
      <c r="N96" s="84"/>
    </row>
    <row r="97" spans="1:14" s="74" customFormat="1" ht="15" customHeight="1">
      <c r="A97" s="75"/>
      <c r="B97" s="313"/>
      <c r="C97" s="83"/>
      <c r="D97" s="312" t="s">
        <v>248</v>
      </c>
      <c r="E97" s="77"/>
      <c r="F97" s="78"/>
      <c r="G97" s="79"/>
      <c r="H97" s="372"/>
      <c r="I97" s="82"/>
      <c r="J97" s="292"/>
      <c r="K97" s="81"/>
      <c r="L97" s="106"/>
      <c r="M97" s="468"/>
      <c r="N97" s="84"/>
    </row>
    <row r="98" spans="1:14" s="74" customFormat="1" ht="15" customHeight="1" thickBot="1">
      <c r="A98" s="85"/>
      <c r="B98" s="215"/>
      <c r="C98" s="86" t="s">
        <v>24</v>
      </c>
      <c r="D98" s="277" t="s">
        <v>24</v>
      </c>
      <c r="E98" s="87" t="s">
        <v>22</v>
      </c>
      <c r="F98" s="88"/>
      <c r="G98" s="89">
        <f>SUM(G93:G96)</f>
        <v>94</v>
      </c>
      <c r="H98" s="90">
        <f>SUM(H93:H96)</f>
        <v>2968</v>
      </c>
      <c r="I98" s="91"/>
      <c r="J98" s="469">
        <f>SUM(J93:J97)</f>
        <v>18392.98</v>
      </c>
      <c r="K98" s="90">
        <f>SUM(K93:K96)</f>
        <v>58385</v>
      </c>
      <c r="L98" s="107">
        <v>58390</v>
      </c>
      <c r="M98" s="108">
        <v>147200</v>
      </c>
      <c r="N98" s="44">
        <v>159000</v>
      </c>
    </row>
    <row r="99" spans="1:14" s="92" customFormat="1" ht="75" customHeight="1">
      <c r="A99" s="558" t="s">
        <v>249</v>
      </c>
      <c r="B99" s="558"/>
      <c r="C99" s="558"/>
      <c r="D99" s="558"/>
      <c r="E99" s="558"/>
      <c r="F99" s="558"/>
      <c r="G99" s="558"/>
      <c r="H99" s="558"/>
      <c r="I99" s="558"/>
      <c r="J99" s="558"/>
      <c r="K99" s="558"/>
      <c r="L99" s="558"/>
      <c r="M99" s="558"/>
      <c r="N99" s="558"/>
    </row>
    <row r="100" spans="1:14" s="314" customFormat="1" ht="129" customHeight="1" thickBot="1">
      <c r="A100" s="557" t="s">
        <v>250</v>
      </c>
      <c r="B100" s="557"/>
      <c r="C100" s="557"/>
      <c r="D100" s="557"/>
      <c r="E100" s="557"/>
      <c r="F100" s="557"/>
      <c r="G100" s="557"/>
      <c r="H100" s="557"/>
      <c r="I100" s="557"/>
      <c r="J100" s="557"/>
      <c r="K100" s="557"/>
      <c r="L100" s="557"/>
      <c r="M100" s="557"/>
      <c r="N100" s="557"/>
    </row>
    <row r="101" spans="1:14" s="131" customFormat="1" ht="15" customHeight="1">
      <c r="A101" s="122">
        <v>20</v>
      </c>
      <c r="B101" s="123" t="s">
        <v>251</v>
      </c>
      <c r="C101" s="124" t="s">
        <v>252</v>
      </c>
      <c r="D101" s="125" t="s">
        <v>253</v>
      </c>
      <c r="E101" s="126" t="s">
        <v>25</v>
      </c>
      <c r="F101" s="127" t="s">
        <v>254</v>
      </c>
      <c r="G101" s="128">
        <v>79</v>
      </c>
      <c r="H101" s="129">
        <v>3950</v>
      </c>
      <c r="I101" s="161">
        <v>42521</v>
      </c>
      <c r="J101" s="162">
        <v>4019.73</v>
      </c>
      <c r="K101" s="359">
        <v>72169.66</v>
      </c>
      <c r="L101" s="130"/>
      <c r="M101" s="130"/>
      <c r="N101" s="375"/>
    </row>
    <row r="102" spans="1:14" s="36" customFormat="1" ht="15" customHeight="1">
      <c r="A102" s="66"/>
      <c r="B102" s="132"/>
      <c r="C102" s="120" t="s">
        <v>255</v>
      </c>
      <c r="D102" s="133" t="s">
        <v>256</v>
      </c>
      <c r="E102" s="77" t="s">
        <v>257</v>
      </c>
      <c r="F102" s="134"/>
      <c r="G102" s="135"/>
      <c r="H102" s="136"/>
      <c r="I102" s="550"/>
      <c r="J102" s="137"/>
      <c r="K102" s="360">
        <v>-10000</v>
      </c>
      <c r="L102" s="138"/>
      <c r="M102" s="138"/>
      <c r="N102" s="265"/>
    </row>
    <row r="103" spans="1:14" s="36" customFormat="1" ht="15" customHeight="1">
      <c r="A103" s="66"/>
      <c r="B103" s="139"/>
      <c r="C103" s="120" t="s">
        <v>34</v>
      </c>
      <c r="D103" s="133" t="s">
        <v>258</v>
      </c>
      <c r="E103" s="140" t="s">
        <v>259</v>
      </c>
      <c r="F103" s="134"/>
      <c r="G103" s="135"/>
      <c r="H103" s="141"/>
      <c r="I103" s="550"/>
      <c r="J103" s="137"/>
      <c r="K103" s="360">
        <v>-10000</v>
      </c>
      <c r="L103" s="138"/>
      <c r="M103" s="138"/>
      <c r="N103" s="265"/>
    </row>
    <row r="104" spans="1:14" s="36" customFormat="1" ht="15" customHeight="1">
      <c r="A104" s="66"/>
      <c r="B104" s="132"/>
      <c r="C104" s="142">
        <v>2500</v>
      </c>
      <c r="D104" s="164"/>
      <c r="E104" s="140"/>
      <c r="F104" s="134"/>
      <c r="G104" s="135"/>
      <c r="H104" s="141"/>
      <c r="I104" s="550"/>
      <c r="J104" s="143"/>
      <c r="K104" s="360"/>
      <c r="L104" s="144"/>
      <c r="M104" s="144"/>
      <c r="N104" s="158"/>
    </row>
    <row r="105" spans="1:14" s="36" customFormat="1" ht="15" customHeight="1" thickBot="1">
      <c r="A105" s="67"/>
      <c r="B105" s="145"/>
      <c r="C105" s="146"/>
      <c r="D105" s="147"/>
      <c r="E105" s="148" t="s">
        <v>22</v>
      </c>
      <c r="F105" s="149"/>
      <c r="G105" s="150">
        <f>SUM(G101:G103)</f>
        <v>79</v>
      </c>
      <c r="H105" s="151">
        <f>SUM(H101:H103)</f>
        <v>3950</v>
      </c>
      <c r="I105" s="551"/>
      <c r="J105" s="166">
        <f>SUM(J101:J102)</f>
        <v>4019.73</v>
      </c>
      <c r="K105" s="152">
        <f>SUM(K101:K104)</f>
        <v>52169.66</v>
      </c>
      <c r="L105" s="153">
        <v>52170</v>
      </c>
      <c r="M105" s="154">
        <v>119920</v>
      </c>
      <c r="N105" s="446">
        <v>128000</v>
      </c>
    </row>
    <row r="106" spans="1:14" s="43" customFormat="1" ht="78" customHeight="1">
      <c r="A106" s="515" t="s">
        <v>260</v>
      </c>
      <c r="B106" s="515"/>
      <c r="C106" s="515"/>
      <c r="D106" s="515"/>
      <c r="E106" s="515"/>
      <c r="F106" s="515"/>
      <c r="G106" s="515"/>
      <c r="H106" s="515"/>
      <c r="I106" s="515"/>
      <c r="J106" s="515"/>
      <c r="K106" s="515"/>
      <c r="L106" s="515"/>
      <c r="M106" s="515"/>
      <c r="N106" s="515"/>
    </row>
    <row r="107" spans="1:14" s="101" customFormat="1" ht="24.75" customHeight="1" thickBot="1">
      <c r="A107" s="514" t="s">
        <v>261</v>
      </c>
      <c r="B107" s="514"/>
      <c r="C107" s="514"/>
      <c r="D107" s="514"/>
      <c r="E107" s="514"/>
      <c r="F107" s="514"/>
      <c r="G107" s="514"/>
      <c r="H107" s="514"/>
      <c r="I107" s="514"/>
      <c r="J107" s="514"/>
      <c r="K107" s="514"/>
      <c r="L107" s="514"/>
      <c r="M107" s="514"/>
      <c r="N107" s="514"/>
    </row>
    <row r="108" spans="1:14" s="131" customFormat="1" ht="15" customHeight="1">
      <c r="A108" s="122">
        <v>21</v>
      </c>
      <c r="B108" s="123" t="s">
        <v>262</v>
      </c>
      <c r="C108" s="124" t="s">
        <v>263</v>
      </c>
      <c r="D108" s="547" t="s">
        <v>264</v>
      </c>
      <c r="E108" s="126" t="s">
        <v>25</v>
      </c>
      <c r="F108" s="127" t="s">
        <v>265</v>
      </c>
      <c r="G108" s="128">
        <v>669</v>
      </c>
      <c r="H108" s="129">
        <v>1960</v>
      </c>
      <c r="I108" s="161">
        <v>42005</v>
      </c>
      <c r="J108" s="162">
        <v>3142.78</v>
      </c>
      <c r="K108" s="359">
        <v>38661.51</v>
      </c>
      <c r="L108" s="130"/>
      <c r="M108" s="130"/>
      <c r="N108" s="375"/>
    </row>
    <row r="109" spans="1:14" s="36" customFormat="1" ht="15" customHeight="1">
      <c r="A109" s="66"/>
      <c r="B109" s="132"/>
      <c r="C109" s="120" t="s">
        <v>263</v>
      </c>
      <c r="D109" s="548"/>
      <c r="E109" s="34"/>
      <c r="F109" s="134"/>
      <c r="G109" s="135"/>
      <c r="H109" s="136"/>
      <c r="I109" s="163"/>
      <c r="J109" s="137"/>
      <c r="K109" s="360"/>
      <c r="L109" s="138"/>
      <c r="M109" s="138"/>
      <c r="N109" s="470"/>
    </row>
    <row r="110" spans="1:14" s="36" customFormat="1" ht="15" customHeight="1">
      <c r="A110" s="66"/>
      <c r="B110" s="139"/>
      <c r="C110" s="120" t="s">
        <v>42</v>
      </c>
      <c r="D110" s="133" t="s">
        <v>266</v>
      </c>
      <c r="E110" s="140"/>
      <c r="F110" s="134"/>
      <c r="G110" s="135"/>
      <c r="H110" s="141"/>
      <c r="I110" s="163"/>
      <c r="J110" s="137"/>
      <c r="K110" s="360"/>
      <c r="L110" s="138"/>
      <c r="M110" s="138"/>
      <c r="N110" s="470"/>
    </row>
    <row r="111" spans="1:14" s="36" customFormat="1" ht="15" customHeight="1">
      <c r="A111" s="66"/>
      <c r="B111" s="132"/>
      <c r="C111" s="142">
        <v>286</v>
      </c>
      <c r="D111" s="133" t="s">
        <v>346</v>
      </c>
      <c r="E111" s="140"/>
      <c r="F111" s="134"/>
      <c r="G111" s="135"/>
      <c r="H111" s="141"/>
      <c r="I111" s="163"/>
      <c r="J111" s="143"/>
      <c r="K111" s="360"/>
      <c r="L111" s="144"/>
      <c r="M111" s="471"/>
      <c r="N111" s="158"/>
    </row>
    <row r="112" spans="1:14" s="36" customFormat="1" ht="15" customHeight="1" thickBot="1">
      <c r="A112" s="67"/>
      <c r="B112" s="145"/>
      <c r="C112" s="146"/>
      <c r="D112" s="147"/>
      <c r="E112" s="148" t="s">
        <v>22</v>
      </c>
      <c r="F112" s="149"/>
      <c r="G112" s="150">
        <f>SUM(G108:G110)</f>
        <v>669</v>
      </c>
      <c r="H112" s="151">
        <f>SUM(H108:H110)</f>
        <v>1960</v>
      </c>
      <c r="I112" s="165"/>
      <c r="J112" s="166">
        <f>SUM(J108:J109)</f>
        <v>3142.78</v>
      </c>
      <c r="K112" s="152">
        <f>SUM(K108:K111)</f>
        <v>38661.51</v>
      </c>
      <c r="L112" s="153">
        <v>38660</v>
      </c>
      <c r="M112" s="472" t="s">
        <v>43</v>
      </c>
      <c r="N112" s="167">
        <v>57000</v>
      </c>
    </row>
    <row r="113" spans="1:14" s="43" customFormat="1" ht="69" customHeight="1">
      <c r="A113" s="515" t="s">
        <v>267</v>
      </c>
      <c r="B113" s="515"/>
      <c r="C113" s="515"/>
      <c r="D113" s="515"/>
      <c r="E113" s="515"/>
      <c r="F113" s="515"/>
      <c r="G113" s="515"/>
      <c r="H113" s="515"/>
      <c r="I113" s="515"/>
      <c r="J113" s="515"/>
      <c r="K113" s="515"/>
      <c r="L113" s="515"/>
      <c r="M113" s="515"/>
      <c r="N113" s="515"/>
    </row>
    <row r="114" spans="1:14" s="101" customFormat="1" ht="26.25" customHeight="1" thickBot="1">
      <c r="A114" s="514" t="s">
        <v>268</v>
      </c>
      <c r="B114" s="514"/>
      <c r="C114" s="514"/>
      <c r="D114" s="514"/>
      <c r="E114" s="514"/>
      <c r="F114" s="514"/>
      <c r="G114" s="514"/>
      <c r="H114" s="514"/>
      <c r="I114" s="514"/>
      <c r="J114" s="514"/>
      <c r="K114" s="514"/>
      <c r="L114" s="514"/>
      <c r="M114" s="514"/>
      <c r="N114" s="514"/>
    </row>
    <row r="115" spans="1:14" s="131" customFormat="1" ht="15" customHeight="1">
      <c r="A115" s="122">
        <v>22</v>
      </c>
      <c r="B115" s="123" t="s">
        <v>269</v>
      </c>
      <c r="C115" s="124" t="s">
        <v>270</v>
      </c>
      <c r="D115" s="125" t="s">
        <v>271</v>
      </c>
      <c r="E115" s="126" t="s">
        <v>25</v>
      </c>
      <c r="F115" s="127" t="s">
        <v>272</v>
      </c>
      <c r="G115" s="128">
        <v>641</v>
      </c>
      <c r="H115" s="129">
        <v>9615</v>
      </c>
      <c r="I115" s="161">
        <v>44469</v>
      </c>
      <c r="J115" s="162">
        <v>46575.06</v>
      </c>
      <c r="K115" s="359">
        <v>132744.69</v>
      </c>
      <c r="L115" s="130"/>
      <c r="M115" s="130"/>
      <c r="N115" s="473"/>
    </row>
    <row r="116" spans="1:14" s="36" customFormat="1" ht="15" customHeight="1">
      <c r="A116" s="66"/>
      <c r="B116" s="132"/>
      <c r="C116" s="120" t="s">
        <v>273</v>
      </c>
      <c r="D116" s="133" t="s">
        <v>274</v>
      </c>
      <c r="E116" s="34" t="s">
        <v>257</v>
      </c>
      <c r="F116" s="134"/>
      <c r="G116" s="135"/>
      <c r="H116" s="136"/>
      <c r="I116" s="163" t="s">
        <v>275</v>
      </c>
      <c r="J116" s="137"/>
      <c r="K116" s="360">
        <v>-10000</v>
      </c>
      <c r="L116" s="138"/>
      <c r="M116" s="156"/>
      <c r="N116" s="470"/>
    </row>
    <row r="117" spans="1:14" s="36" customFormat="1" ht="15" customHeight="1">
      <c r="A117" s="66"/>
      <c r="B117" s="139"/>
      <c r="C117" s="120" t="s">
        <v>67</v>
      </c>
      <c r="D117" s="206" t="s">
        <v>276</v>
      </c>
      <c r="E117" s="140"/>
      <c r="F117" s="134"/>
      <c r="G117" s="135"/>
      <c r="H117" s="141"/>
      <c r="I117" s="163"/>
      <c r="J117" s="137"/>
      <c r="K117" s="360"/>
      <c r="L117" s="138"/>
      <c r="M117" s="156"/>
      <c r="N117" s="470"/>
    </row>
    <row r="118" spans="1:14" s="36" customFormat="1" ht="15" customHeight="1">
      <c r="A118" s="66"/>
      <c r="B118" s="132"/>
      <c r="C118" s="142" t="s">
        <v>277</v>
      </c>
      <c r="D118" s="209" t="s">
        <v>278</v>
      </c>
      <c r="E118" s="140"/>
      <c r="F118" s="134"/>
      <c r="G118" s="135"/>
      <c r="H118" s="141"/>
      <c r="I118" s="163"/>
      <c r="J118" s="143"/>
      <c r="K118" s="360"/>
      <c r="L118" s="144"/>
      <c r="M118" s="144"/>
      <c r="N118" s="158"/>
    </row>
    <row r="119" spans="1:14" s="36" customFormat="1" ht="15" customHeight="1" thickBot="1">
      <c r="A119" s="67"/>
      <c r="B119" s="145"/>
      <c r="C119" s="146">
        <v>72</v>
      </c>
      <c r="D119" s="159" t="s">
        <v>279</v>
      </c>
      <c r="E119" s="148" t="s">
        <v>22</v>
      </c>
      <c r="F119" s="149"/>
      <c r="G119" s="150">
        <f>SUM(G115:G117)</f>
        <v>641</v>
      </c>
      <c r="H119" s="151">
        <f>SUM(H115:H117)</f>
        <v>9615</v>
      </c>
      <c r="I119" s="165"/>
      <c r="J119" s="166">
        <f>SUM(J115:J116)</f>
        <v>46575.06</v>
      </c>
      <c r="K119" s="152">
        <f>SUM(K115:K118)</f>
        <v>122744.69</v>
      </c>
      <c r="L119" s="153">
        <v>122740</v>
      </c>
      <c r="M119" s="472" t="s">
        <v>43</v>
      </c>
      <c r="N119" s="167">
        <v>382000</v>
      </c>
    </row>
    <row r="120" spans="1:14" s="43" customFormat="1" ht="82.5" customHeight="1">
      <c r="A120" s="515" t="s">
        <v>280</v>
      </c>
      <c r="B120" s="515"/>
      <c r="C120" s="515"/>
      <c r="D120" s="515"/>
      <c r="E120" s="515"/>
      <c r="F120" s="515"/>
      <c r="G120" s="515"/>
      <c r="H120" s="515"/>
      <c r="I120" s="515"/>
      <c r="J120" s="515"/>
      <c r="K120" s="515"/>
      <c r="L120" s="515"/>
      <c r="M120" s="515"/>
      <c r="N120" s="515"/>
    </row>
    <row r="121" spans="1:14" s="101" customFormat="1" ht="24.75" customHeight="1" thickBot="1">
      <c r="A121" s="514" t="s">
        <v>281</v>
      </c>
      <c r="B121" s="514"/>
      <c r="C121" s="514"/>
      <c r="D121" s="514"/>
      <c r="E121" s="514"/>
      <c r="F121" s="514"/>
      <c r="G121" s="514"/>
      <c r="H121" s="514"/>
      <c r="I121" s="514"/>
      <c r="J121" s="514"/>
      <c r="K121" s="514"/>
      <c r="L121" s="514"/>
      <c r="M121" s="514"/>
      <c r="N121" s="514"/>
    </row>
    <row r="122" spans="1:14" s="225" customFormat="1" ht="15" customHeight="1">
      <c r="A122" s="45">
        <v>23</v>
      </c>
      <c r="B122" s="216" t="s">
        <v>282</v>
      </c>
      <c r="C122" s="363" t="s">
        <v>87</v>
      </c>
      <c r="D122" s="545" t="s">
        <v>283</v>
      </c>
      <c r="E122" s="279" t="s">
        <v>25</v>
      </c>
      <c r="F122" s="295">
        <v>5279</v>
      </c>
      <c r="G122" s="127">
        <v>538</v>
      </c>
      <c r="H122" s="296">
        <v>72630</v>
      </c>
      <c r="I122" s="370">
        <v>44643</v>
      </c>
      <c r="J122" s="162">
        <v>11940</v>
      </c>
      <c r="K122" s="474">
        <v>373797.02</v>
      </c>
      <c r="L122" s="221"/>
      <c r="M122" s="294"/>
      <c r="N122" s="224"/>
    </row>
    <row r="123" spans="1:14" s="225" customFormat="1" ht="15" customHeight="1">
      <c r="A123" s="226"/>
      <c r="B123" s="227"/>
      <c r="C123" s="364" t="s">
        <v>87</v>
      </c>
      <c r="D123" s="546"/>
      <c r="E123" s="34" t="s">
        <v>26</v>
      </c>
      <c r="F123" s="228"/>
      <c r="G123" s="134"/>
      <c r="H123" s="233"/>
      <c r="I123" s="298"/>
      <c r="J123" s="350"/>
      <c r="K123" s="351">
        <v>41958.05</v>
      </c>
      <c r="L123" s="235"/>
      <c r="M123" s="235"/>
      <c r="N123" s="231"/>
    </row>
    <row r="124" spans="1:14" s="6" customFormat="1" ht="15" customHeight="1">
      <c r="A124" s="232"/>
      <c r="B124" s="139"/>
      <c r="C124" s="364" t="s">
        <v>41</v>
      </c>
      <c r="D124" s="160" t="s">
        <v>284</v>
      </c>
      <c r="E124" s="34"/>
      <c r="F124" s="228"/>
      <c r="G124" s="134"/>
      <c r="H124" s="233"/>
      <c r="I124" s="299"/>
      <c r="J124" s="234"/>
      <c r="K124" s="351"/>
      <c r="L124" s="475"/>
      <c r="M124" s="235"/>
      <c r="N124" s="236"/>
    </row>
    <row r="125" spans="1:14" s="6" customFormat="1" ht="15" customHeight="1">
      <c r="A125" s="232"/>
      <c r="B125" s="139"/>
      <c r="C125" s="35">
        <v>9632</v>
      </c>
      <c r="D125" s="160" t="s">
        <v>285</v>
      </c>
      <c r="E125" s="34"/>
      <c r="F125" s="228"/>
      <c r="G125" s="134"/>
      <c r="H125" s="233"/>
      <c r="I125" s="299"/>
      <c r="J125" s="476"/>
      <c r="K125" s="351"/>
      <c r="L125" s="235"/>
      <c r="M125" s="235"/>
      <c r="N125" s="236"/>
    </row>
    <row r="126" spans="1:14" s="6" customFormat="1" ht="15" customHeight="1" thickBot="1">
      <c r="A126" s="237"/>
      <c r="B126" s="238"/>
      <c r="C126" s="367"/>
      <c r="D126" s="368" t="s">
        <v>24</v>
      </c>
      <c r="E126" s="239" t="s">
        <v>22</v>
      </c>
      <c r="F126" s="240"/>
      <c r="G126" s="241">
        <v>538</v>
      </c>
      <c r="H126" s="300">
        <v>72630</v>
      </c>
      <c r="I126" s="242"/>
      <c r="J126" s="477">
        <f>SUM(J122:J125)</f>
        <v>11940</v>
      </c>
      <c r="K126" s="244">
        <v>415755.07</v>
      </c>
      <c r="L126" s="245">
        <v>415760</v>
      </c>
      <c r="M126" s="246">
        <v>486000</v>
      </c>
      <c r="N126" s="46">
        <v>495000</v>
      </c>
    </row>
    <row r="127" spans="1:14" s="247" customFormat="1" ht="53.25" customHeight="1">
      <c r="A127" s="517" t="s">
        <v>286</v>
      </c>
      <c r="B127" s="518"/>
      <c r="C127" s="518"/>
      <c r="D127" s="518"/>
      <c r="E127" s="518"/>
      <c r="F127" s="518"/>
      <c r="G127" s="518"/>
      <c r="H127" s="518"/>
      <c r="I127" s="518"/>
      <c r="J127" s="518"/>
      <c r="K127" s="518"/>
      <c r="L127" s="518"/>
      <c r="M127" s="518"/>
      <c r="N127" s="518"/>
    </row>
    <row r="128" spans="1:14" s="43" customFormat="1" ht="68.25" customHeight="1" thickBot="1">
      <c r="A128" s="516" t="s">
        <v>287</v>
      </c>
      <c r="B128" s="519"/>
      <c r="C128" s="519"/>
      <c r="D128" s="519"/>
      <c r="E128" s="519"/>
      <c r="F128" s="519"/>
      <c r="G128" s="519"/>
      <c r="H128" s="519"/>
      <c r="I128" s="519"/>
      <c r="J128" s="519"/>
      <c r="K128" s="519"/>
      <c r="L128" s="519"/>
      <c r="M128" s="519"/>
      <c r="N128" s="519"/>
    </row>
    <row r="129" spans="1:14" s="486" customFormat="1" ht="22.5">
      <c r="A129" s="373">
        <v>24</v>
      </c>
      <c r="B129" s="478" t="s">
        <v>288</v>
      </c>
      <c r="C129" s="479" t="s">
        <v>289</v>
      </c>
      <c r="D129" s="447" t="s">
        <v>290</v>
      </c>
      <c r="E129" s="480" t="s">
        <v>25</v>
      </c>
      <c r="F129" s="341" t="s">
        <v>291</v>
      </c>
      <c r="G129" s="481">
        <v>190</v>
      </c>
      <c r="H129" s="385">
        <v>814</v>
      </c>
      <c r="I129" s="482">
        <v>41703</v>
      </c>
      <c r="J129" s="483">
        <v>56799.36</v>
      </c>
      <c r="K129" s="483">
        <v>41256.6</v>
      </c>
      <c r="L129" s="484"/>
      <c r="M129" s="484"/>
      <c r="N129" s="485"/>
    </row>
    <row r="130" spans="1:14" s="36" customFormat="1" ht="15" customHeight="1">
      <c r="A130" s="376"/>
      <c r="B130" s="132"/>
      <c r="C130" s="120" t="s">
        <v>292</v>
      </c>
      <c r="D130" s="133" t="s">
        <v>293</v>
      </c>
      <c r="E130" s="377" t="s">
        <v>25</v>
      </c>
      <c r="F130" s="134" t="s">
        <v>294</v>
      </c>
      <c r="G130" s="135">
        <v>152</v>
      </c>
      <c r="H130" s="136">
        <v>1030</v>
      </c>
      <c r="I130" s="163"/>
      <c r="J130" s="137"/>
      <c r="K130" s="317">
        <v>33005.28</v>
      </c>
      <c r="L130" s="138"/>
      <c r="M130" s="138"/>
      <c r="N130" s="157"/>
    </row>
    <row r="131" spans="1:14" s="36" customFormat="1" ht="15" customHeight="1">
      <c r="A131" s="376"/>
      <c r="B131" s="139"/>
      <c r="C131" s="120" t="s">
        <v>34</v>
      </c>
      <c r="D131" s="133" t="s">
        <v>295</v>
      </c>
      <c r="E131" s="377" t="s">
        <v>111</v>
      </c>
      <c r="F131" s="335" t="s">
        <v>296</v>
      </c>
      <c r="G131" s="135"/>
      <c r="H131" s="136"/>
      <c r="I131" s="163"/>
      <c r="J131" s="137"/>
      <c r="K131" s="317">
        <v>-20000</v>
      </c>
      <c r="L131" s="138"/>
      <c r="M131" s="138"/>
      <c r="N131" s="157"/>
    </row>
    <row r="132" spans="1:14" s="512" customFormat="1" ht="24.75" customHeight="1">
      <c r="A132" s="505"/>
      <c r="B132" s="207"/>
      <c r="C132" s="208">
        <v>191</v>
      </c>
      <c r="D132" s="506" t="s">
        <v>297</v>
      </c>
      <c r="E132" s="507" t="s">
        <v>345</v>
      </c>
      <c r="F132" s="508" t="s">
        <v>296</v>
      </c>
      <c r="G132" s="179"/>
      <c r="H132" s="180"/>
      <c r="I132" s="181"/>
      <c r="J132" s="188"/>
      <c r="K132" s="509">
        <v>-20000</v>
      </c>
      <c r="L132" s="510"/>
      <c r="M132" s="510"/>
      <c r="N132" s="511"/>
    </row>
    <row r="133" spans="1:14" s="36" customFormat="1" ht="15" customHeight="1" thickBot="1">
      <c r="A133" s="67"/>
      <c r="B133" s="145"/>
      <c r="C133" s="146"/>
      <c r="D133" s="147"/>
      <c r="E133" s="148" t="s">
        <v>22</v>
      </c>
      <c r="F133" s="149"/>
      <c r="G133" s="150">
        <f>SUM(G129:G131)</f>
        <v>342</v>
      </c>
      <c r="H133" s="444">
        <f>SUM(H129:H132)</f>
        <v>1844</v>
      </c>
      <c r="I133" s="165"/>
      <c r="J133" s="344">
        <v>56799.36</v>
      </c>
      <c r="K133" s="152">
        <f>SUM(K129:K132)</f>
        <v>34261.880000000005</v>
      </c>
      <c r="L133" s="153">
        <v>34260</v>
      </c>
      <c r="M133" s="153">
        <v>248430</v>
      </c>
      <c r="N133" s="167">
        <v>478000</v>
      </c>
    </row>
    <row r="134" spans="1:14" s="43" customFormat="1" ht="117" customHeight="1">
      <c r="A134" s="513" t="s">
        <v>298</v>
      </c>
      <c r="B134" s="513"/>
      <c r="C134" s="513"/>
      <c r="D134" s="513"/>
      <c r="E134" s="513"/>
      <c r="F134" s="513"/>
      <c r="G134" s="513"/>
      <c r="H134" s="513"/>
      <c r="I134" s="513"/>
      <c r="J134" s="513"/>
      <c r="K134" s="513"/>
      <c r="L134" s="513"/>
      <c r="M134" s="513"/>
      <c r="N134" s="513"/>
    </row>
    <row r="135" spans="1:14" s="101" customFormat="1" ht="35.25" customHeight="1" thickBot="1">
      <c r="A135" s="514" t="s">
        <v>299</v>
      </c>
      <c r="B135" s="514"/>
      <c r="C135" s="514"/>
      <c r="D135" s="514"/>
      <c r="E135" s="514"/>
      <c r="F135" s="514"/>
      <c r="G135" s="514"/>
      <c r="H135" s="514"/>
      <c r="I135" s="514"/>
      <c r="J135" s="514"/>
      <c r="K135" s="514"/>
      <c r="L135" s="514"/>
      <c r="M135" s="514"/>
      <c r="N135" s="514"/>
    </row>
    <row r="136" spans="1:14" s="131" customFormat="1" ht="15" customHeight="1">
      <c r="A136" s="122">
        <v>25</v>
      </c>
      <c r="B136" s="123" t="s">
        <v>300</v>
      </c>
      <c r="C136" s="124" t="s">
        <v>301</v>
      </c>
      <c r="D136" s="125" t="s">
        <v>302</v>
      </c>
      <c r="E136" s="126" t="s">
        <v>25</v>
      </c>
      <c r="F136" s="127" t="s">
        <v>303</v>
      </c>
      <c r="G136" s="128">
        <v>62</v>
      </c>
      <c r="H136" s="129">
        <v>1066</v>
      </c>
      <c r="I136" s="161">
        <v>44515</v>
      </c>
      <c r="J136" s="162">
        <v>1038</v>
      </c>
      <c r="K136" s="359">
        <v>17592.5</v>
      </c>
      <c r="L136" s="130"/>
      <c r="M136" s="130"/>
      <c r="N136" s="224"/>
    </row>
    <row r="137" spans="1:14" s="36" customFormat="1" ht="15" customHeight="1">
      <c r="A137" s="66"/>
      <c r="B137" s="132"/>
      <c r="C137" s="120" t="s">
        <v>301</v>
      </c>
      <c r="D137" s="133" t="s">
        <v>304</v>
      </c>
      <c r="E137" s="34"/>
      <c r="F137" s="134"/>
      <c r="G137" s="135"/>
      <c r="H137" s="136"/>
      <c r="I137" s="163"/>
      <c r="J137" s="137"/>
      <c r="K137" s="360"/>
      <c r="L137" s="138"/>
      <c r="M137" s="138"/>
      <c r="N137" s="231"/>
    </row>
    <row r="138" spans="1:14" s="36" customFormat="1" ht="15" customHeight="1">
      <c r="A138" s="66"/>
      <c r="B138" s="139"/>
      <c r="C138" s="120" t="s">
        <v>305</v>
      </c>
      <c r="D138" s="133" t="s">
        <v>306</v>
      </c>
      <c r="E138" s="140"/>
      <c r="F138" s="134"/>
      <c r="G138" s="135"/>
      <c r="H138" s="141"/>
      <c r="I138" s="163"/>
      <c r="J138" s="137"/>
      <c r="K138" s="360"/>
      <c r="L138" s="138"/>
      <c r="M138" s="487"/>
      <c r="N138" s="236"/>
    </row>
    <row r="139" spans="1:14" s="36" customFormat="1" ht="15" customHeight="1">
      <c r="A139" s="66"/>
      <c r="B139" s="132"/>
      <c r="C139" s="142">
        <v>177</v>
      </c>
      <c r="D139" s="164"/>
      <c r="E139" s="140"/>
      <c r="F139" s="134"/>
      <c r="G139" s="135"/>
      <c r="H139" s="141"/>
      <c r="I139" s="163"/>
      <c r="J139" s="143"/>
      <c r="K139" s="360"/>
      <c r="L139" s="144"/>
      <c r="M139" s="471"/>
      <c r="N139" s="158"/>
    </row>
    <row r="140" spans="1:14" s="36" customFormat="1" ht="15" customHeight="1" thickBot="1">
      <c r="A140" s="67"/>
      <c r="B140" s="145"/>
      <c r="C140" s="146"/>
      <c r="D140" s="147"/>
      <c r="E140" s="148" t="s">
        <v>22</v>
      </c>
      <c r="F140" s="149"/>
      <c r="G140" s="150">
        <f>SUM(G136:G138)</f>
        <v>62</v>
      </c>
      <c r="H140" s="151">
        <f>SUM(H136:H138)</f>
        <v>1066</v>
      </c>
      <c r="I140" s="165"/>
      <c r="J140" s="166">
        <f>SUM(J136:J137)</f>
        <v>1038</v>
      </c>
      <c r="K140" s="152">
        <f>SUM(K136:K139)</f>
        <v>17592.5</v>
      </c>
      <c r="L140" s="153">
        <v>17590</v>
      </c>
      <c r="M140" s="472" t="s">
        <v>43</v>
      </c>
      <c r="N140" s="167">
        <v>26000</v>
      </c>
    </row>
    <row r="141" spans="1:14" s="43" customFormat="1" ht="75" customHeight="1">
      <c r="A141" s="515" t="s">
        <v>307</v>
      </c>
      <c r="B141" s="515"/>
      <c r="C141" s="515"/>
      <c r="D141" s="515"/>
      <c r="E141" s="515"/>
      <c r="F141" s="515"/>
      <c r="G141" s="515"/>
      <c r="H141" s="515"/>
      <c r="I141" s="515"/>
      <c r="J141" s="515"/>
      <c r="K141" s="515"/>
      <c r="L141" s="515"/>
      <c r="M141" s="515"/>
      <c r="N141" s="515"/>
    </row>
    <row r="142" spans="1:14" s="101" customFormat="1" ht="27.75" customHeight="1" thickBot="1">
      <c r="A142" s="514" t="s">
        <v>308</v>
      </c>
      <c r="B142" s="514"/>
      <c r="C142" s="514"/>
      <c r="D142" s="514"/>
      <c r="E142" s="514"/>
      <c r="F142" s="514"/>
      <c r="G142" s="514"/>
      <c r="H142" s="514"/>
      <c r="I142" s="514"/>
      <c r="J142" s="514"/>
      <c r="K142" s="514"/>
      <c r="L142" s="514"/>
      <c r="M142" s="514"/>
      <c r="N142" s="514"/>
    </row>
    <row r="143" spans="1:14" s="501" customFormat="1" ht="26.25" customHeight="1">
      <c r="A143" s="491">
        <v>26</v>
      </c>
      <c r="B143" s="492" t="s">
        <v>337</v>
      </c>
      <c r="C143" s="383" t="s">
        <v>309</v>
      </c>
      <c r="D143" s="125" t="s">
        <v>310</v>
      </c>
      <c r="E143" s="374" t="s">
        <v>311</v>
      </c>
      <c r="F143" s="493" t="s">
        <v>312</v>
      </c>
      <c r="G143" s="494"/>
      <c r="H143" s="495">
        <v>0</v>
      </c>
      <c r="I143" s="496"/>
      <c r="J143" s="497"/>
      <c r="K143" s="498">
        <v>143942.97</v>
      </c>
      <c r="L143" s="499"/>
      <c r="M143" s="499"/>
      <c r="N143" s="500"/>
    </row>
    <row r="144" spans="1:14" s="36" customFormat="1" ht="22.5">
      <c r="A144" s="66"/>
      <c r="B144" s="132"/>
      <c r="C144" s="120" t="s">
        <v>309</v>
      </c>
      <c r="D144" s="133" t="s">
        <v>313</v>
      </c>
      <c r="E144" s="391" t="s">
        <v>314</v>
      </c>
      <c r="F144" s="134" t="s">
        <v>312</v>
      </c>
      <c r="G144" s="135"/>
      <c r="H144" s="136">
        <v>0</v>
      </c>
      <c r="I144" s="163"/>
      <c r="J144" s="137"/>
      <c r="K144" s="360">
        <v>51370.03</v>
      </c>
      <c r="L144" s="138"/>
      <c r="M144" s="138"/>
      <c r="N144" s="231"/>
    </row>
    <row r="145" spans="1:14" s="36" customFormat="1" ht="15" customHeight="1">
      <c r="A145" s="66"/>
      <c r="B145" s="139"/>
      <c r="C145" s="120" t="s">
        <v>34</v>
      </c>
      <c r="D145" s="133" t="s">
        <v>315</v>
      </c>
      <c r="E145" s="34" t="s">
        <v>316</v>
      </c>
      <c r="F145" s="134" t="s">
        <v>317</v>
      </c>
      <c r="G145" s="135"/>
      <c r="H145" s="136">
        <v>0</v>
      </c>
      <c r="I145" s="163"/>
      <c r="J145" s="137"/>
      <c r="K145" s="360">
        <v>840.84</v>
      </c>
      <c r="L145" s="138"/>
      <c r="M145" s="138"/>
      <c r="N145" s="236"/>
    </row>
    <row r="146" spans="1:14" s="36" customFormat="1" ht="15" customHeight="1">
      <c r="A146" s="66"/>
      <c r="B146" s="139"/>
      <c r="C146" s="142" t="s">
        <v>318</v>
      </c>
      <c r="D146" s="164" t="s">
        <v>319</v>
      </c>
      <c r="E146" s="34"/>
      <c r="F146" s="134"/>
      <c r="G146" s="135"/>
      <c r="H146" s="136"/>
      <c r="I146" s="163"/>
      <c r="J146" s="137"/>
      <c r="K146" s="360"/>
      <c r="L146" s="144"/>
      <c r="M146" s="144"/>
      <c r="N146" s="158"/>
    </row>
    <row r="147" spans="1:14" s="36" customFormat="1" ht="15" customHeight="1" thickBot="1">
      <c r="A147" s="67"/>
      <c r="B147" s="145"/>
      <c r="C147" s="146"/>
      <c r="D147" s="147"/>
      <c r="E147" s="148" t="s">
        <v>22</v>
      </c>
      <c r="F147" s="149"/>
      <c r="G147" s="150">
        <f>SUM(G143:G145)</f>
        <v>0</v>
      </c>
      <c r="H147" s="151">
        <f>SUM(H143:H145)</f>
        <v>0</v>
      </c>
      <c r="I147" s="165"/>
      <c r="J147" s="166"/>
      <c r="K147" s="152">
        <f>SUM(K143:K146)</f>
        <v>196153.84</v>
      </c>
      <c r="L147" s="153">
        <v>196150</v>
      </c>
      <c r="M147" s="472" t="s">
        <v>43</v>
      </c>
      <c r="N147" s="167">
        <v>204000</v>
      </c>
    </row>
    <row r="148" spans="1:14" s="43" customFormat="1" ht="72.75" customHeight="1">
      <c r="A148" s="513" t="s">
        <v>320</v>
      </c>
      <c r="B148" s="513"/>
      <c r="C148" s="513"/>
      <c r="D148" s="513"/>
      <c r="E148" s="513"/>
      <c r="F148" s="513"/>
      <c r="G148" s="513"/>
      <c r="H148" s="513"/>
      <c r="I148" s="513"/>
      <c r="J148" s="513"/>
      <c r="K148" s="513"/>
      <c r="L148" s="513"/>
      <c r="M148" s="513"/>
      <c r="N148" s="513"/>
    </row>
    <row r="149" spans="1:14" s="101" customFormat="1" ht="133.5" customHeight="1" thickBot="1">
      <c r="A149" s="514" t="s">
        <v>321</v>
      </c>
      <c r="B149" s="514"/>
      <c r="C149" s="514"/>
      <c r="D149" s="514"/>
      <c r="E149" s="514"/>
      <c r="F149" s="514"/>
      <c r="G149" s="514"/>
      <c r="H149" s="514"/>
      <c r="I149" s="514"/>
      <c r="J149" s="514"/>
      <c r="K149" s="514"/>
      <c r="L149" s="514"/>
      <c r="M149" s="514"/>
      <c r="N149" s="514"/>
    </row>
    <row r="150" spans="1:14" s="131" customFormat="1" ht="22.5">
      <c r="A150" s="168">
        <v>27</v>
      </c>
      <c r="B150" s="202" t="s">
        <v>322</v>
      </c>
      <c r="C150" s="203" t="s">
        <v>323</v>
      </c>
      <c r="D150" s="316" t="s">
        <v>324</v>
      </c>
      <c r="E150" s="170" t="s">
        <v>25</v>
      </c>
      <c r="F150" s="171" t="s">
        <v>325</v>
      </c>
      <c r="G150" s="488">
        <v>1436</v>
      </c>
      <c r="H150" s="173">
        <v>3981</v>
      </c>
      <c r="I150" s="174">
        <v>44753</v>
      </c>
      <c r="J150" s="175">
        <v>29160</v>
      </c>
      <c r="K150" s="307">
        <v>83564.25</v>
      </c>
      <c r="L150" s="176"/>
      <c r="M150" s="176"/>
      <c r="N150" s="155"/>
    </row>
    <row r="151" spans="1:14" s="36" customFormat="1" ht="22.5" customHeight="1">
      <c r="A151" s="66"/>
      <c r="B151" s="204"/>
      <c r="C151" s="205" t="s">
        <v>323</v>
      </c>
      <c r="D151" s="311" t="s">
        <v>326</v>
      </c>
      <c r="E151" s="346" t="s">
        <v>327</v>
      </c>
      <c r="F151" s="178" t="s">
        <v>328</v>
      </c>
      <c r="G151" s="489">
        <v>695</v>
      </c>
      <c r="H151" s="180">
        <v>2439</v>
      </c>
      <c r="I151" s="181"/>
      <c r="J151" s="182"/>
      <c r="K151" s="183">
        <v>61646.5</v>
      </c>
      <c r="L151" s="278"/>
      <c r="M151" s="184"/>
      <c r="N151" s="185"/>
    </row>
    <row r="152" spans="1:14" s="36" customFormat="1" ht="22.5">
      <c r="A152" s="66"/>
      <c r="B152" s="204"/>
      <c r="C152" s="205" t="s">
        <v>38</v>
      </c>
      <c r="D152" s="311" t="s">
        <v>329</v>
      </c>
      <c r="E152" s="346" t="s">
        <v>330</v>
      </c>
      <c r="F152" s="178" t="s">
        <v>328</v>
      </c>
      <c r="G152" s="489">
        <v>1002</v>
      </c>
      <c r="H152" s="180">
        <v>3516</v>
      </c>
      <c r="I152" s="181"/>
      <c r="J152" s="182"/>
      <c r="K152" s="183">
        <v>2434.86</v>
      </c>
      <c r="L152" s="278"/>
      <c r="M152" s="184"/>
      <c r="N152" s="185"/>
    </row>
    <row r="153" spans="1:14" s="36" customFormat="1" ht="15" customHeight="1">
      <c r="A153" s="66"/>
      <c r="B153" s="207"/>
      <c r="C153" s="208">
        <v>90</v>
      </c>
      <c r="D153" s="309" t="s">
        <v>331</v>
      </c>
      <c r="E153" s="308" t="s">
        <v>25</v>
      </c>
      <c r="F153" s="178" t="s">
        <v>332</v>
      </c>
      <c r="G153" s="179">
        <v>95</v>
      </c>
      <c r="H153" s="180">
        <v>1425</v>
      </c>
      <c r="I153" s="181"/>
      <c r="J153" s="182"/>
      <c r="K153" s="183">
        <v>8426.5</v>
      </c>
      <c r="L153" s="278"/>
      <c r="M153" s="184"/>
      <c r="N153" s="185"/>
    </row>
    <row r="154" spans="1:14" s="36" customFormat="1" ht="15" customHeight="1">
      <c r="A154" s="66"/>
      <c r="B154" s="207"/>
      <c r="C154" s="208"/>
      <c r="D154" s="309" t="s">
        <v>333</v>
      </c>
      <c r="E154" s="308"/>
      <c r="F154" s="178"/>
      <c r="G154" s="179"/>
      <c r="H154" s="187"/>
      <c r="I154" s="181"/>
      <c r="J154" s="188"/>
      <c r="K154" s="183"/>
      <c r="L154" s="189"/>
      <c r="M154" s="189"/>
      <c r="N154" s="190"/>
    </row>
    <row r="155" spans="1:14" s="36" customFormat="1" ht="15" customHeight="1" thickBot="1">
      <c r="A155" s="67"/>
      <c r="B155" s="210"/>
      <c r="C155" s="211"/>
      <c r="D155" s="275"/>
      <c r="E155" s="191" t="s">
        <v>22</v>
      </c>
      <c r="F155" s="192"/>
      <c r="G155" s="193">
        <f>SUM(G150:G154)</f>
        <v>3228</v>
      </c>
      <c r="H155" s="194">
        <f>SUM(H150:H154)</f>
        <v>11361</v>
      </c>
      <c r="I155" s="195"/>
      <c r="J155" s="196">
        <f>SUM(J150:J151)</f>
        <v>29160</v>
      </c>
      <c r="K155" s="197">
        <f>SUM(K150:K154)</f>
        <v>156072.11</v>
      </c>
      <c r="L155" s="198">
        <v>156070</v>
      </c>
      <c r="M155" s="199">
        <v>300100</v>
      </c>
      <c r="N155" s="200">
        <v>308000</v>
      </c>
    </row>
    <row r="156" spans="1:14" s="43" customFormat="1" ht="85.5" customHeight="1">
      <c r="A156" s="513" t="s">
        <v>334</v>
      </c>
      <c r="B156" s="513"/>
      <c r="C156" s="513"/>
      <c r="D156" s="513"/>
      <c r="E156" s="513"/>
      <c r="F156" s="513"/>
      <c r="G156" s="513"/>
      <c r="H156" s="513"/>
      <c r="I156" s="513"/>
      <c r="J156" s="513"/>
      <c r="K156" s="513"/>
      <c r="L156" s="513"/>
      <c r="M156" s="513"/>
      <c r="N156" s="513"/>
    </row>
    <row r="157" spans="1:14" s="101" customFormat="1" ht="25.5" customHeight="1" thickBot="1">
      <c r="A157" s="544" t="s">
        <v>335</v>
      </c>
      <c r="B157" s="544"/>
      <c r="C157" s="544"/>
      <c r="D157" s="544"/>
      <c r="E157" s="544"/>
      <c r="F157" s="544"/>
      <c r="G157" s="544"/>
      <c r="H157" s="544"/>
      <c r="I157" s="544"/>
      <c r="J157" s="544"/>
      <c r="K157" s="544"/>
      <c r="L157" s="544"/>
      <c r="M157" s="544"/>
      <c r="N157" s="544"/>
    </row>
    <row r="158" spans="1:14" s="42" customFormat="1" ht="15" customHeight="1" thickBot="1">
      <c r="A158" s="37"/>
      <c r="B158" s="38"/>
      <c r="C158" s="38"/>
      <c r="D158" s="38"/>
      <c r="E158" s="39" t="s">
        <v>27</v>
      </c>
      <c r="F158" s="38"/>
      <c r="G158" s="38"/>
      <c r="H158" s="38"/>
      <c r="I158" s="40"/>
      <c r="J158" s="41"/>
      <c r="K158" s="38"/>
      <c r="L158" s="345">
        <f>SUM(L15+L22+L34+L41+L48+L55+L62+L69+L76+L83+L90+L98+L105+L112+L119+L126+L133+L140+L147+L155)</f>
        <v>2004450</v>
      </c>
      <c r="M158" s="345">
        <f>SUM(M15+M22+M34+M41+M48+M55+M62+M69+M76+M83+M90+M98+M105+M126+M133+M155)</f>
        <v>3637070</v>
      </c>
      <c r="N158" s="104">
        <f>SUM(N15+N22+N34+N41+N48+N55+N62+N69+N76+N83+N90+N98+N105+N112+N119+N126+N133+N140+N147+N155)</f>
        <v>4714500</v>
      </c>
    </row>
    <row r="159" spans="1:14" ht="15.75" thickBot="1">
      <c r="A159" s="502"/>
      <c r="B159" s="503"/>
      <c r="C159" s="503"/>
      <c r="D159" s="503"/>
      <c r="E159" s="503"/>
      <c r="F159" s="503"/>
      <c r="G159" s="503"/>
      <c r="H159" s="503"/>
      <c r="I159" s="503"/>
      <c r="J159" s="503"/>
      <c r="K159" s="503"/>
      <c r="L159" s="503"/>
      <c r="M159" s="503"/>
      <c r="N159" s="504"/>
    </row>
    <row r="160" spans="1:14" s="7" customFormat="1" ht="15" customHeight="1" thickBot="1">
      <c r="A160" s="319"/>
      <c r="B160" s="320"/>
      <c r="C160" s="320"/>
      <c r="D160" s="321"/>
      <c r="E160" s="321" t="s">
        <v>336</v>
      </c>
      <c r="F160" s="320"/>
      <c r="G160" s="320"/>
      <c r="H160" s="320"/>
      <c r="I160" s="320"/>
      <c r="J160" s="320"/>
      <c r="K160" s="320"/>
      <c r="L160" s="322">
        <f>L158+B!L71</f>
        <v>3100529</v>
      </c>
      <c r="M160" s="322">
        <f>M158+B!M71</f>
        <v>5726950</v>
      </c>
      <c r="N160" s="490">
        <f>N158+B!N71</f>
        <v>6971500</v>
      </c>
    </row>
  </sheetData>
  <autoFilter ref="B2:B158"/>
  <mergeCells count="52">
    <mergeCell ref="A16:N16"/>
    <mergeCell ref="A23:N23"/>
    <mergeCell ref="A2:N2"/>
    <mergeCell ref="E4:G4"/>
    <mergeCell ref="I4:J4"/>
    <mergeCell ref="K4:M4"/>
    <mergeCell ref="K5:M5"/>
    <mergeCell ref="N4:N8"/>
    <mergeCell ref="L6:L8"/>
    <mergeCell ref="K6:K8"/>
    <mergeCell ref="I102:I105"/>
    <mergeCell ref="A56:N56"/>
    <mergeCell ref="A63:N63"/>
    <mergeCell ref="A70:N70"/>
    <mergeCell ref="A35:N35"/>
    <mergeCell ref="A42:N42"/>
    <mergeCell ref="A49:N49"/>
    <mergeCell ref="A84:N84"/>
    <mergeCell ref="A85:N85"/>
    <mergeCell ref="C86:C87"/>
    <mergeCell ref="A92:N92"/>
    <mergeCell ref="A100:N100"/>
    <mergeCell ref="A91:N91"/>
    <mergeCell ref="A99:N99"/>
    <mergeCell ref="A57:N57"/>
    <mergeCell ref="A64:N64"/>
    <mergeCell ref="A71:N71"/>
    <mergeCell ref="A77:N77"/>
    <mergeCell ref="A78:N78"/>
    <mergeCell ref="A17:N17"/>
    <mergeCell ref="A24:N24"/>
    <mergeCell ref="A36:N36"/>
    <mergeCell ref="A43:N43"/>
    <mergeCell ref="A50:N50"/>
    <mergeCell ref="A106:N106"/>
    <mergeCell ref="A107:N107"/>
    <mergeCell ref="D108:D109"/>
    <mergeCell ref="A113:N113"/>
    <mergeCell ref="A114:N114"/>
    <mergeCell ref="A120:N120"/>
    <mergeCell ref="A121:N121"/>
    <mergeCell ref="D122:D123"/>
    <mergeCell ref="A127:N127"/>
    <mergeCell ref="A128:N128"/>
    <mergeCell ref="A134:N134"/>
    <mergeCell ref="A135:N135"/>
    <mergeCell ref="A142:N142"/>
    <mergeCell ref="A149:N149"/>
    <mergeCell ref="A157:N157"/>
    <mergeCell ref="A156:N156"/>
    <mergeCell ref="A141:N141"/>
    <mergeCell ref="A148:N148"/>
  </mergeCells>
  <printOptions horizontalCentered="1"/>
  <pageMargins left="0.25" right="0.25" top="0.75" bottom="0.75" header="0.3" footer="0.3"/>
  <pageSetup firstPageNumber="4" useFirstPageNumber="1" fitToHeight="0" fitToWidth="1" horizontalDpi="600" verticalDpi="600" orientation="landscape" paperSize="9" scale="6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SŽDC 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Hana Hoserová</dc:creator>
  <cp:keywords/>
  <dc:description/>
  <cp:lastModifiedBy>Antalová Nikola</cp:lastModifiedBy>
  <cp:lastPrinted>2023-06-15T09:01:43Z</cp:lastPrinted>
  <dcterms:created xsi:type="dcterms:W3CDTF">2015-07-28T12:08:04Z</dcterms:created>
  <dcterms:modified xsi:type="dcterms:W3CDTF">2023-06-15T09:01:51Z</dcterms:modified>
  <cp:category/>
  <cp:version/>
  <cp:contentType/>
  <cp:contentStatus/>
</cp:coreProperties>
</file>