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626"/>
  <workbookPr defaultThemeVersion="124226"/>
  <bookViews>
    <workbookView xWindow="65416" yWindow="65416" windowWidth="29040" windowHeight="15840" activeTab="0"/>
  </bookViews>
  <sheets>
    <sheet name="A" sheetId="1" r:id="rId1"/>
    <sheet name="B" sheetId="5" r:id="rId2"/>
    <sheet name="C" sheetId="6" r:id="rId3"/>
  </sheets>
  <definedNames>
    <definedName name="_xlnm._FilterDatabase" localSheetId="1" hidden="1">'B'!$B$2:$B$90</definedName>
    <definedName name="_xlnm._FilterDatabase" localSheetId="2" hidden="1">'C'!$B$2:$B$71</definedName>
    <definedName name="_xlnm.Print_Area" localSheetId="0">'A'!$A$1:$N$28</definedName>
    <definedName name="_xlnm.Print_Area" localSheetId="1">'B'!$A$1:$N$90</definedName>
    <definedName name="_xlnm.Print_Area" localSheetId="2">'C'!$A$1:$N$71</definedName>
    <definedName name="_xlnm.Print_Titles" localSheetId="0">'A'!$6:$12</definedName>
    <definedName name="_xlnm.Print_Titles" localSheetId="1">'B'!$4:$10</definedName>
    <definedName name="_xlnm.Print_Titles" localSheetId="2">'C'!$4:$10</definedName>
  </definedNames>
  <calcPr calcId="191029"/>
  <extLst/>
</workbook>
</file>

<file path=xl/sharedStrings.xml><?xml version="1.0" encoding="utf-8"?>
<sst xmlns="http://schemas.openxmlformats.org/spreadsheetml/2006/main" count="417" uniqueCount="250">
  <si>
    <t>Poř.</t>
  </si>
  <si>
    <t>číslo</t>
  </si>
  <si>
    <t>katastrální území</t>
  </si>
  <si>
    <t>nabyvatel</t>
  </si>
  <si>
    <t>Předmět prodeje</t>
  </si>
  <si>
    <t xml:space="preserve">účetní </t>
  </si>
  <si>
    <t xml:space="preserve">     nájemní smlouva</t>
  </si>
  <si>
    <t>cena dle znaleckého posudku</t>
  </si>
  <si>
    <t>č.</t>
  </si>
  <si>
    <t>spisu</t>
  </si>
  <si>
    <t>obec</t>
  </si>
  <si>
    <t>adresa</t>
  </si>
  <si>
    <t>typ</t>
  </si>
  <si>
    <t>parcela</t>
  </si>
  <si>
    <t>výměra</t>
  </si>
  <si>
    <t>hodnota</t>
  </si>
  <si>
    <t>kraj</t>
  </si>
  <si>
    <t>nemovitosti</t>
  </si>
  <si>
    <t>DLM</t>
  </si>
  <si>
    <t>Kč/rok bez DPH</t>
  </si>
  <si>
    <t>LV</t>
  </si>
  <si>
    <t>pozemků</t>
  </si>
  <si>
    <t>celkem</t>
  </si>
  <si>
    <t>navržená kupní cena včetně ceny za služebnost                                     (bez DPH)</t>
  </si>
  <si>
    <t xml:space="preserve"> </t>
  </si>
  <si>
    <t>pozemek</t>
  </si>
  <si>
    <t>trvalé porosty</t>
  </si>
  <si>
    <t>CELKEM:</t>
  </si>
  <si>
    <t>dne</t>
  </si>
  <si>
    <t xml:space="preserve">uzavřena </t>
  </si>
  <si>
    <t>cena sl.11 zaokrouhlená podle předpisu o oceňování</t>
  </si>
  <si>
    <t>veřejná soutěž</t>
  </si>
  <si>
    <r>
      <t>m</t>
    </r>
    <r>
      <rPr>
        <vertAlign val="superscript"/>
        <sz val="8"/>
        <rFont val="Verdana"/>
        <family val="2"/>
      </rPr>
      <t>2</t>
    </r>
  </si>
  <si>
    <t>cena podle předpisu o oceňování           (cena zjištěná)</t>
  </si>
  <si>
    <t>Středočeský</t>
  </si>
  <si>
    <t>Vysočina</t>
  </si>
  <si>
    <t xml:space="preserve">Jihomoravský </t>
  </si>
  <si>
    <t>služebnost na LV</t>
  </si>
  <si>
    <t>Ústecký</t>
  </si>
  <si>
    <t>Plzeňský</t>
  </si>
  <si>
    <t>Staré Město</t>
  </si>
  <si>
    <t>CELKEM A + B + C:</t>
  </si>
  <si>
    <t>služebnost na LV - hluk</t>
  </si>
  <si>
    <t>HLAVNÍ MĚSTO PRAHA</t>
  </si>
  <si>
    <t>Praha</t>
  </si>
  <si>
    <t>Hlavní město Praha</t>
  </si>
  <si>
    <t>IČO: 00064581</t>
  </si>
  <si>
    <t>Havlíčkův Brod</t>
  </si>
  <si>
    <t>Kolovraty</t>
  </si>
  <si>
    <t>Mariánské nám. 2/2</t>
  </si>
  <si>
    <t>trvalý porost</t>
  </si>
  <si>
    <t>Jihomoravský</t>
  </si>
  <si>
    <t>cena obvyklá/          tržní hodnota</t>
  </si>
  <si>
    <t>nelze určit/</t>
  </si>
  <si>
    <t>Přehled žádostí o převod nepotřebného majetku předložených k udělení souhlasu vlády dle § 20 odst.4 zákona č. 77/2002 Sb., o akciové společnosti České dráhy, státní organizaci Správa železnic a o změně zákona č. 266/1994 Sb., o dráhách, ve znění pozdějších předpisů  a zákona č. 77/1997 Sb., o státním podniku, ve znění pozdějších předpisů  CELEK 116 - část A (veřejné soutěže)</t>
  </si>
  <si>
    <t>S2966/23</t>
  </si>
  <si>
    <t>Soběsuky nad Ohří</t>
  </si>
  <si>
    <t>115/1</t>
  </si>
  <si>
    <t>Chbany</t>
  </si>
  <si>
    <t>115/6</t>
  </si>
  <si>
    <t>na 115/6</t>
  </si>
  <si>
    <r>
      <t xml:space="preserve">Pozemky mimo zastavěné území obce a mimo ochranné pásmo dráhy; v minulosti zde vedla zrušená železniční trať Žabokliky - Březno u Chomutova. Liniové pozemky jsou zarostlé travou a převážně bezcennými náletovými porosty. Část trvalých porostů byla znalcem oceněna. Přístup je po místní nezpevněné komunikaci na pozemcích Státního pozemkového úřadu p.č. 137/25, 137/23 a 115/2. Obec Chbany ani Státní pozemkový úřad nemá zájem o odkup/převod pozemků. Z hlediska územního plánování je pozemek p.č. 115/1 situován v nezastavěném území v ploše NT - plochy těžby nerostů; pozemek p.č. 115/6 je z převážné části situován v nezastavěném území v ploše NS.P - plocha smíšená nezastavěného území - přírodní krajinná zeleň a na části plochy pozemku je cesta. </t>
    </r>
    <r>
      <rPr>
        <sz val="9"/>
        <rFont val="Verdana"/>
        <family val="2"/>
      </rPr>
      <t xml:space="preserve">
</t>
    </r>
  </si>
  <si>
    <t>Nabývací tituly: Vlastnické prohlášení Československé státní dráhy, Severozápadní dráha, dráha v Praze na podkladě rozkazu ministra dopravy č.4/1963 ze dne 19.4.1963.</t>
  </si>
  <si>
    <t>S30908/20</t>
  </si>
  <si>
    <t>Horní Újezd u Třebíče</t>
  </si>
  <si>
    <t>331/5</t>
  </si>
  <si>
    <t>Horní Újezd</t>
  </si>
  <si>
    <t>služebnost na LV - hluk             (max. snížení o 80 % hodnoty)</t>
  </si>
  <si>
    <t xml:space="preserve">Pozemek v místě úrovňového křížení veřejné komunikace obce s tratí a v obvodu a ochranném pásmu dráhy trati Znojmo státní hranice - Okříšky. Na pozemek je přístup z veřejné komunikace na pozemku Obce Horní Újezd p.č. 341/60. Obec Horní Újezd o odkup pozemku nemá zájem. Pozemek je zatížen služebností zapsanou na LV spočívající v "povinnosti strpění důsledků/škodlivého vlivu trvání a provozu dráhy". V rámci kupní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Z hlediska územního plánu se pozemek nachází v nezastavitelných plochách dopravní infrastruktury - drážní.
</t>
  </si>
  <si>
    <t>Nabývací tituly: Pozemková kniha, číslo seznamu II. pro katastrální obec Újezd.</t>
  </si>
  <si>
    <t>Přehled žádostí o převod nepotřebného majetku předložených k udělení souhlasu vlády dle § 20 odst.4 zákona č. 77/2002 Sb., o akciové společnosti České dráhy, státní organizaci Správa železnic a o změně zákona č. 266/1994 Sb., o dráhách, ve znění pozdějších předpisů  a zákona č. 77/1997 Sb., o státním podniku, ve znění pozdějších předpisů - CELEK 116 - část B (převod na kraje a obce)</t>
  </si>
  <si>
    <t>S54827/20</t>
  </si>
  <si>
    <t>Choceň</t>
  </si>
  <si>
    <t>Město Choceň</t>
  </si>
  <si>
    <t>1184/43</t>
  </si>
  <si>
    <t>Jungmannova 301</t>
  </si>
  <si>
    <t>Pardubický</t>
  </si>
  <si>
    <t>56501  Choceň</t>
  </si>
  <si>
    <t>IČO: 00278955</t>
  </si>
  <si>
    <t xml:space="preserve">Pozemek cca 300 m od žst. Choceň v obvodu a ochranném pásmu dráhy Česká Třebová – Kolín. Pozemek je umístěný ve svažitém terénu nad železniční tratí. Součástí prodeje pozemku jsou trvalé porosty. Na severním okraji pozemku je situován chodník a schodiště z betonových panelů, kamenné patníky, zábradlí a sloup veřejného osvětlení - vše v majetku žadatele, tyto úpravy nejsou předmětem prodeje. Pozemek je žadateli pronajat. Pozemek je přístupný z veřejné komunikace města na pozemku p.č. 1184/7 (ulice Nad Tunelem) a z navazujícího města pozemku p.č. 1184/42. Záměrem města je využití pozemku společně s navazujícím pozemkem města p.č. 1184/42 pro přístupovou cestu k mostu přes trať a pro vytvoření upravené veřejné zeleně. V rámci kupní smlouvy bude převáděný pozemek v celém svém rozsahu zatížen služebností spočívající v "povinnosti strpění důsledků (škodlivého vlivu) trvání a provozu dráhy". V kupní smlouvě bude sjednáno věcné právo, kdy se nabyvatel, ve smyslu ust. § 2897 zákona č. 89/2012 Sb. vzdá za sebe a další vlastníky nabývané nemovitosti jakéhokoliv nároku (práva) na náhradu újmy, jež by vzešla na nabývané nemovitosti, případně na stavbách na ní postavených nebo na předmětech na ní uložených z důvodu trvání a provozování dráhy. Sjednané vzdání se práva na náhradu škody bude prostřednictvím návrhu na vklad vlastnického práva vloženo do katastru nemovitostí. Dle platného územního plánu se pozemek nachází v území s funkčním využitím Plochy veřejných prostranství - veřejná zeleň (ZV). </t>
  </si>
  <si>
    <t>Nabývací tituly: Pozemková kniha, seznam II a Železniční kniha, vložka 144, obojí pro katastrální obec Choceň.</t>
  </si>
  <si>
    <t>S26463/22</t>
  </si>
  <si>
    <t>Lednice na Moravě</t>
  </si>
  <si>
    <t>Obec Lednice</t>
  </si>
  <si>
    <t>Lednice</t>
  </si>
  <si>
    <t>Zámecké náměstí 70</t>
  </si>
  <si>
    <t xml:space="preserve">zděný plot </t>
  </si>
  <si>
    <t>na 560</t>
  </si>
  <si>
    <t>69144 Lednice</t>
  </si>
  <si>
    <t>IČO: 00283339</t>
  </si>
  <si>
    <t xml:space="preserve">Pozemek v blízkosti koncové žst. Lednice v ochranném pásmu dráhy Boří Les - Lednice. Pozemek je součástí oploceného areálu technických služeb v majetku Obce Lednice a je užíván na základě nájemní smlouvy. Součástí prodeje pozemku je zděný plot cca 40 let starý. Přístup na pozemek je z veřejné komunikace na pozemku Správy železnic p.č. 576/4 a z pozemku žadatele p.č. 559/3. Dle územního plánu obce se pozemek nachází v plochách občanského vybavení UOv - výrobní služby. </t>
  </si>
  <si>
    <t xml:space="preserve">Nabývací tituly: Pozemková kniha, číslo vložky 1653 pro katastrální obec Lednice. 
</t>
  </si>
  <si>
    <t>S41288/19</t>
  </si>
  <si>
    <t>142/10</t>
  </si>
  <si>
    <t>11001  Praha 1</t>
  </si>
  <si>
    <t xml:space="preserve">Pozemek v městské části Praha - Kolovraty v ochranném pásmu dráhy trati Benešov u Prahy - Praha Uhříněves. Po liniovém pozemku vede vyšlapaná nezpevněná hliněná cesta pro pěší.  Přístup je z veřejné komunikace na pozemku žadatele p.č. 101/1. Pozemek není pronajat, jelikož město pozemek nevyužívá, nenachází se na něm žádná stavba v jeho vlastnictví. Město nevykonává správu ani údržbu tohoto pozemku, na pozemku se nenachází oficiálně zařazená účelová ani místní komunikace. Žadatel hodlá na prodávaném pozemku vybudovat veřejnou komunikaci zajišťující přístup a příjezd k areálu, kde je plánována nová bytová výstavba na pozemcích p.č. 237/1, 237/2 a 237/3 a k dalším pozemkům. K tíži prodávaného pozemku je na LV zřízena služebnost "právo chůze, jízdy a parkování služebních vozidel", a to za účelem zajištění údržby a oprav přilehlého drážního tělesa. Uvedená služebnost neomezuje funkční využití pozemku, a nesnižuje jeho hodnotu. Pozemek je dále zatížen služebností zapsanou na LV spočívající v "povinnosti strpění důsledků/škodlivého vlivu trvání a provozu dráhy". V rámci kupní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V územním plánu je pozemek zařazen převážně v ploše IZ - izolační zeleň a z nepatrné části v ploše DZ - tratě a zařízení železniční dopravy, nákladní terminály.  </t>
  </si>
  <si>
    <t xml:space="preserve">Nabývací tituly: Pozemková kniha, číslo vložky 145.-I pro katastrální území Kolovraty.
</t>
  </si>
  <si>
    <t>S1119/20</t>
  </si>
  <si>
    <t>Litovice</t>
  </si>
  <si>
    <t>Město Hostivice</t>
  </si>
  <si>
    <t>st. 98</t>
  </si>
  <si>
    <t>Hostivice</t>
  </si>
  <si>
    <t>Husovo náměstí 13</t>
  </si>
  <si>
    <t>st. 99</t>
  </si>
  <si>
    <t>25301 Hostivice</t>
  </si>
  <si>
    <t>269/15</t>
  </si>
  <si>
    <t>IČO: 00241237</t>
  </si>
  <si>
    <t>269/16</t>
  </si>
  <si>
    <t>269/17</t>
  </si>
  <si>
    <t>269/18</t>
  </si>
  <si>
    <t>stavba bez čp/če (váha)</t>
  </si>
  <si>
    <t>na st. 98</t>
  </si>
  <si>
    <t>budova č.p. 667</t>
  </si>
  <si>
    <t>na st. 99</t>
  </si>
  <si>
    <t>studna</t>
  </si>
  <si>
    <t>na 269/16</t>
  </si>
  <si>
    <t>vodovodní přípojka</t>
  </si>
  <si>
    <t>žumpa</t>
  </si>
  <si>
    <t>na 269/15</t>
  </si>
  <si>
    <t>sklad</t>
  </si>
  <si>
    <t>na 269/17</t>
  </si>
  <si>
    <t>služebnost (2 x hluk)</t>
  </si>
  <si>
    <t>služebnost (2 x hluk a síť)</t>
  </si>
  <si>
    <t>na 269/18</t>
  </si>
  <si>
    <r>
      <t>Nemovitosti v prostoru žst. Hostivice-Litovice ležící mezi městem Hostivice a obcí Chýně v ochranném pásmu dráhy trati Rudná u Prahy - Jeneček odbočka. Součástí pozemku p.č. st. 99 je budova č.p. 667 v KN vedená jako rodinný dům (původně výpravní budova s bytovými jednotkami), která je v současnosti bez kompletní rekonstrukce nevyužitelná; je zcela odpojena od rozvodů sítí a zabezpečena proti vniknutí. Jedná se o dvoupodlažní částečně podsklepenou zděnou budovu se sedlovou střechou. Součástí pozemku p.č. st. 98 je přízemní stavba bez čp/če - vážní domek s pultovou střechou. Na pozemku p.č. 269/15, který je zarostlý náletovými porosty, se nachází nepovolená skládka stavební suti a jiných materiálů vyžadující ekologickou likvidaci s náklady převyšujícími hodnotu pozemku, z toho důvodu je tento pozemek zcela neobchodovatelný; přílohou podkladů pro schválení technických podmínek převodu do Zastupitelstva města Hostivice, byl i znalecký posudek s popsanou ekologickou zátěží pozemku p.č. 269/15, nabyvatel je tak seznámen s jeho skutečným stavem. Pozemek p.č. 269/16 tvoří zázemí budovy č.p. 667, přičemž jeho součástí je příslušenství budovy (původní nefunkční studna s přípojkou a žumpa) a trvalé porosty. Navazující pozemek p.č. 267/17 obklopující vážní domek je současným nájemcem využíván jako překladiště, zároveň se na něm nachází zchátralá stavba skladu nezapsaná v katastru nemovitostí. Součástí pozemku jsou náletové porosty bez hodnoty; oplocení, zpevněné plochy a vážní zařízení jsou majetkem nájemce a nejsou předmětem prodeje. Část pozemku p.č. 269/18 je pronajata třetí osobě - vlastníkovi budovy na p.č. st. 97. K částem prodávaného majetku jsou uzavřeny 3 nájemní smlouvy se dvěma subjekty, tyto nájemní smlouvy budou s uzavřením kupní smlouvy převedeny nabyvateli. Přístup k nemovitostem je ze silnice III. třídy Středočeského kraje na pozemku Správy železnic p.č. 269/19. Jedná se o převod pozemků ve veřejném zájmu - záměrem žadatele je využít nemovitosti pro veřejně prospěšné účely, např. zázemí pro příspěvkovou organizaci technické služby se služebním bytem a jako výchozí turistický bod. Pozemky p.č. 269/16 a p.č. 269/17 jsou dle zápisu na LV zatíženy služebností umístění a provozování podzemní kabelové trasy NN a osvětlovacího stožáru včetně práva vstupu a vjezdu za účelem správy, údržby, oprav, rekonstrukce, modernizace či případného odstranění těchto zařízení, 24 hodin denně v rozsahu dle GP č. 1549-97/2020. Všechny převáděné nemovitosti jsou dle zápisu na LV zatíženy služebností spočívající v povinnosti strpění na nabývané nemovitosti v celém jejím rozsahu důsledky (škodlivý vliv) trvání a provozu dráhy. V rámci převodní smlouvy zapsáno věcné právo, kde se nabyvatel vzdá za sebe a další vlastníky nabývaných nemovitostí jakéhokoliv nároku (práva) na náhradu újmy, jež by vzešla na nabývaných nemovitostech, případně na stavbách na nich postavených nebo na předmětech na nich uložených z důvodu trvání a provozování dráhy. Uvedené vzdání se práva na náhradu škody na nemovitosti bude prostřednictvím návrhu na vklad vlastnického práva vloženo do katastru nemovitostí. Dle platného územního plánu se pozemek nachází v Ploše železnice.</t>
    </r>
    <r>
      <rPr>
        <sz val="9"/>
        <color rgb="FFFF0000"/>
        <rFont val="Verdana"/>
        <family val="2"/>
      </rPr>
      <t xml:space="preserve"> </t>
    </r>
  </si>
  <si>
    <t xml:space="preserve">Nabývací tituly: Železniční kniha Z.11, seznam 22 pro katastrální obec Litovice.
</t>
  </si>
  <si>
    <t>S4758/19</t>
  </si>
  <si>
    <t>Branky</t>
  </si>
  <si>
    <t>Obec Branky</t>
  </si>
  <si>
    <t>1214/10</t>
  </si>
  <si>
    <t>Branky 6</t>
  </si>
  <si>
    <t>na 1214/10</t>
  </si>
  <si>
    <t>Zlínský</t>
  </si>
  <si>
    <t>75645 Branky</t>
  </si>
  <si>
    <t xml:space="preserve">služebnost sítě NN na LV </t>
  </si>
  <si>
    <t>IČO: 00303712</t>
  </si>
  <si>
    <t>služebnost sítě (A)</t>
  </si>
  <si>
    <t>služebnost sítě (B)</t>
  </si>
  <si>
    <t>služebnost - hluk</t>
  </si>
  <si>
    <t xml:space="preserve">Pozemek v obvodu a ochranném pásmu dráhy trati Valašské Meziříčí - Kojetín. Zatravněný rovinatý pozemek protíná vodní strouha na pozemku žadatele p.č. 1203/1. Součástí prodeje pozemku jsou listnaté stromy a náletové keře. Na východním okraji pozemku je umístěn jeden sloup veřejného osvětlení a jeden betonový sloup, na kterém je umístěno svítidlo veřejného osvětlení a obecní rozhlas - vše v majetku žadatele, zařízení nebude předmětem prodeje. Dvě části pozemku pod sloupy jsou žadateli pronajaty, zbytek plochy žadatel nevyužívá. Na pozemku se dále nachází stožár elektrického vedení a trafostanice v majetku ČEZ Distribuce, a.s. (služebnost vyplývá z energetického zákona) a podzemní vedení elektro kabelu v majetku třetí osoby, v katastru nemovitostí je zapsána služebnost vedení sítě k tomuto kabelu. Zmíněné příslušenství není předmětem prodeje. Pozemek je přístupný z veřejné komunikace žadatele na pozemku p.č. 1128/8 a z chodníku žadatele na pozemku p.č. 1128/10. Záměrem žadatele je vylepšit stav historického centra obce výsadbou nízké zeleně, případně realizovat výstavbu několika veřejných parkovacích míst. V rámci kupní smlouvy budou zřízeny tři bezúplatné služebnosti ve prospěch nemovitosti Správy železnic: služebnost vedení inženýrské sítě (přípojka nn pro napájení přejezdového zabezpečovacího zařízení) v rozsahu dle geometrického plánu č. 825-125/2020 (věcné břemeno A), služebnost vedení inženýrské sítě (sdělovací kabelová trasa)  v rozsahu dle geometrického plánu č. 825-125/2020 (věcné břemeno B) a služebnost spočívající v "povinnosti strpění důsledků (škodlivého vlivu) trvání a provozu dráhy" v rozsahu celého pozemku. V rámci kupní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Dále je evidována Smlouva o budoucí smlouvě o zřízení věcného břemene - služebnosti č.j. 10073/2023-SŽ-OŘ OVA-OTE spočívající v právu umístění kabelového vedené vn včetně zařízení vlastní telekomunikační sítě k řízení, měření, zabezpečování a automatizaci provozu distribuční soustavy a k přenosu informací pro činnost výpočetní techniky a informačních systémů, přičemž budoucím oprávněným je ČEZ Distribuce, a.s. Tato smlouva bude postoupena nabyvateli. Z hlediska územního plánu se pozemek nachází v ploše pro drážní dopravu (DZ).
</t>
  </si>
  <si>
    <t xml:space="preserve">Nabývací tituly: Pozemková kniha, seznam II a seznam III pro katastrální obec Branky.
</t>
  </si>
  <si>
    <t>S27517/19</t>
  </si>
  <si>
    <t>Hradčovice</t>
  </si>
  <si>
    <t>Obec Hradčovice</t>
  </si>
  <si>
    <t>6051/3</t>
  </si>
  <si>
    <t>Hradčovice 168</t>
  </si>
  <si>
    <t>68733 Hradčovice</t>
  </si>
  <si>
    <t>služebnost na LV hluk</t>
  </si>
  <si>
    <t>IČO: 00290963</t>
  </si>
  <si>
    <t xml:space="preserve">Pozemek cca 100 m od žst. Hradčovice v obvodu a ochranném pásmu dráhy trati Vlárský průsmyk státní hranice - Staré Město u Uherského Hradiště. Zatravněný rovinatý pozemek s jedním stromem a keři bez hodnoty je bez dalších venkovních úprav. Pozemek je přístupný z pozemku p.č. 6060 ve vlastnictví Obce Hradčovice a plynule navazuje na areál s fotbalovým hřištěm a sportovní halou žadatele. Pozemek není pronajat, jelikož jej žadatel nevyužívá. Záměrem žadatele je zbourat stávající sportovní halu na přilehlém pozemku p.č. st. 465, následně postavit v místě novou halu a zbudovat dětské hřiště, k čemuž využije i prodávaný pozemek. V rámci kupní smlouvy bude zřízena bezúplatná služebnost spočívající v povinnosti strpět na služebném pozemku v celém jeho rozsahu důsledky (škodlivý vliv) trvání a provozu dráhy a zároveň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Vzdání se práva na náhradu škody na nemovitosti bude prostřednictvím návrhu na vklad vlastnického práva vloženo do katastru nemovitostí. Z hlediska územního plánu se pozemek nachází v ploše pro drážní dopravu (DZ).
</t>
  </si>
  <si>
    <t>Nabývací tituly: Železniční kniha, vložka č. 144 - I. pro katastrální obec Hradčovice a Rozhodnutí pozemkového úřadu o výměně vlastnických práv v pozemkové úpravě č.j. 178382/2011-MZE -130762 ze dne 7.3.2012.</t>
  </si>
  <si>
    <t>S35886/18</t>
  </si>
  <si>
    <t>Kralupy nad Vltavou</t>
  </si>
  <si>
    <t>Středočeský kraj</t>
  </si>
  <si>
    <t>1709/43</t>
  </si>
  <si>
    <t>Zborovská 81/11</t>
  </si>
  <si>
    <t>1709/50</t>
  </si>
  <si>
    <t>Smíchov</t>
  </si>
  <si>
    <t>1709/52</t>
  </si>
  <si>
    <t>15000 Praha 5</t>
  </si>
  <si>
    <t>1709/53</t>
  </si>
  <si>
    <t>IČO: 70891095</t>
  </si>
  <si>
    <t>1709/54</t>
  </si>
  <si>
    <t>1709/56</t>
  </si>
  <si>
    <t>1709/58</t>
  </si>
  <si>
    <t>1709/59</t>
  </si>
  <si>
    <t>1709/62</t>
  </si>
  <si>
    <t>1709/63</t>
  </si>
  <si>
    <t>1079/84</t>
  </si>
  <si>
    <t>st. 1752/1</t>
  </si>
  <si>
    <t>služebnost na LV - vodovod</t>
  </si>
  <si>
    <t>Pozemky v žst. Kralupy nad Vltavou v prostoru nákladového obvodu v ochranném pásmu dráhy trati Praha-Holešovice Stromovka - Kralupy nad Vltavou. Jedná se o přímý prodej pozemků ve veřejném zájmu v souvislosti s plánovanou stavbou žadatele s názvem "II/240 a II/101, přeložka silnic v úseku D7 - D8, II. etapa", která bude součástí obchvatu města. Pozemek p.č. st. 1752/1 je oddělen od pozemku p.č. st. 1752 na základě geometrického plánu č. 1404-58/2017. Objekt bez čp/če na pozemku p.č. st. 1752, asfaltový povrch, kolejiště a oplocení nacházející se na převáděných pozemcích nejsou součástí prodeje. Kolejiště včetně příslušenství a oplocení Správy železnic bude v rámci plánované stavby sneseno a odstraněno na náklady investora a bude předáno místně příslušnému správci železnic. K tomuto úkonu bylo vydáno "Oznámení o postradatelnosti zařízení železniční dopravní cesty v ŽST Kralupy nad Vltavou nákladový obvod" č.j. 14376/2018-SŽDC-GŘ-O12 ze dne 2.2.2018. Na celém pozemku p.č. st. 1752 se aktuálně nachází objekt bez čp/če v majetku Českých drah, a.s., který žadatel odkupuje a následně bude v rámci plánované stavby zdemolován. Asfaltový povrch na pozemcích p.č. 1709/53,  1709/54, 1709/56, 1709/62 a 1709/84 je rovněž vlastnictvím Českých drah, a.s. Trvalé porosty náletového charakteru jsou dle znalce zcela bez hodnoty. Pozemky nemá žadatel pronajaté, jelikož je zatím nevyužívá; nájemní smlouva bude uzavřena při případném zahájení stavby před dokončením převodu nemovitostí. Přístup k prodávaným plochám bude řešen ze sousedících pozemků žadatele p.č. 1709/64, 538/4, 1709/5, 1708/51 a 1709/37. V kupní ceně není zohledněno zatížení prodávaných pozemků služebnostmi umístění kolejí, položení kanalizace, položení kabelového vedení a přípojky k vodovodnímu řadu zapsaných na LV 66 z důvodu výše uvedené likvidace zařízení a následného zániku služebností. Pozemky p.č. 1709/58, 1709/62 a 1709/63 jsou dle zápisu na LV zatíženy stávající služebností vedení sítě (vodovodu) ve prospěch společnosti Vodárny Kladno - Mělník, a.s. Všechny převáděné pozemky jsou dle zápisu na LV zatíženy stávající služebností spočívající v "povinnosti strpění důsledků (škodlivého vlivu) trvání a provozu dráhy". V kupní smlouvě bude sjednáno věcné právo, kdy se nabyvatel, ve smyslu ust. § 2897 zákona č. 89/2012 Sb. vzdá za sebe a další vlastníky nabývaných nemovitostí jakéhokoliv nároku (práva) na náhradu újmy, jež by vzešla na nabývaných nemovitostech, případně na stavbách na nich postavených nebo na předmětech na nich uložených z důvodu trvání a provozování dráhy. Sjednané vzdání se práva na náhradu škody bude prostřednictvím návrhu na vklad vlastnického práva vloženo do katastru nemovitostí. Z hlediska územního plánu se pozemky nachází v ploše dopravní infrastruktury OD, přičemž plocha je určena pro realizaci přivaděče k přeložce silnice II/101.</t>
  </si>
  <si>
    <t xml:space="preserve">Nabývací tituly: Smlouva o prodeji části podniku ze dne 26.6.2008 a Smlouva o koupi závodu - souhlasné prohlášení o koupi části závodu ze dne 26.7.2016 - obojí dle zápisu na LV.
</t>
  </si>
  <si>
    <t>Přehled žádostí o převod nepotřebného majetku předložených k udělení souhlasu vlády dle § 20 odst.4 zákona č. 77/2002 Sb., o akciové společnosti České dráhy, státní organizaci Správa železnic a o změně zákona č. 266/1994 Sb., o dráhách, ve znění pozdějších předpisů  a zákona č. 77/1997 Sb., o státním podniku, ve znění pozdějších předpisů - CELEK 116 - část C (přímé prodeje)</t>
  </si>
  <si>
    <t>S26312/18</t>
  </si>
  <si>
    <t>Český Heršlák</t>
  </si>
  <si>
    <t>Jan Pečenka</t>
  </si>
  <si>
    <t>st. 60</t>
  </si>
  <si>
    <t>Horní Dvořiště</t>
  </si>
  <si>
    <t>Český Heršlák 10</t>
  </si>
  <si>
    <t>Jihočeský</t>
  </si>
  <si>
    <t>38241 Horní Dvořiště</t>
  </si>
  <si>
    <t>Pozemek cca 400 m od jižního okraje obce Český Heršlák mimo ochranné pásmo dráhy. Pozemek je zcela zastavěn stavbou bez čp/če ve vlastnictví žadatele zapsanou v katastru nemovitostí jako jiná stavba; jedná se o sjednocení vlastnictví stavby a pozemku. Prodávaný pozemek pod stavbou je dlouhodobě pronajatý. Přístup k prodávanému pozemku vede po pozemku Správy železnic p.č. 60/3 a dále po polní cestě přes pozemky jiných vlastníků, přičemž na část pozemku p.č. 60/3 má žadatel uzavřenu nájemní smlouvu za účelem přístupové cesty. Pozemek p.č. 60/3 bude převeden Státnímu pozemkovému fondu včetně uvedené nájemní smlouvy. Pokud během přípravy prodeje dojde ke změně vlastníka stavby na pozemku, bude pozemek prodán novému vlastníkovi za podmínek stanovených v příslušném usnesení vlády ČR. Dle platného územního plánu je pozemek zařazen do plochy smíšené nezastavěného území.</t>
  </si>
  <si>
    <t>Nabývací tituly: Pozemková kniha, vložka č. 52 pro katastrální obec Český Heršlák.</t>
  </si>
  <si>
    <t>S22306/22</t>
  </si>
  <si>
    <t>Chabařovice</t>
  </si>
  <si>
    <t xml:space="preserve">Vodohospodářské stavby, </t>
  </si>
  <si>
    <t>1615/4</t>
  </si>
  <si>
    <t xml:space="preserve">společnost s ručením </t>
  </si>
  <si>
    <t>1615/5</t>
  </si>
  <si>
    <t>omezeným</t>
  </si>
  <si>
    <t>nelesní porosty</t>
  </si>
  <si>
    <t>Křižíkova 2393</t>
  </si>
  <si>
    <t>41501 Teplice</t>
  </si>
  <si>
    <t>IČO: 40233308</t>
  </si>
  <si>
    <t>Pozemky se nacházejí v průmyslové části obce v ochranném pásmu dráhy - průmyslové vlečky Správy železnic č. 0598A1 n. Chabařovice staré. Zatravněné pozemky s nelesními porosty zasahují do souvislé plochy průmyslového areálu žadatele. Pozemky jsou přístupné výhradně z pozemku žadatele p.č. 1615/1. Pozemky nejsou pronajaty, jelikož je žadatel v současné době nevyužívá. Prodej je projednáván z důvodu scelení majetku žadatele. Dle platného územního plánu se pozemky nacházejí v zastavěném území v "plochách neobytného území a technické infrastruktury".</t>
  </si>
  <si>
    <t>Nabývací tituly: Prohlášení o správě národního majetku  pro ČSD - Severozápadní dráha  z roku 1978.</t>
  </si>
  <si>
    <t>S65464/22</t>
  </si>
  <si>
    <t>Strupčice</t>
  </si>
  <si>
    <t>Manželé Jan Komrska a</t>
  </si>
  <si>
    <t>838/37</t>
  </si>
  <si>
    <t>Mgr. Hana Wiedler Komrska</t>
  </si>
  <si>
    <t>Strupčice 222</t>
  </si>
  <si>
    <t>43114 Strupčice</t>
  </si>
  <si>
    <t xml:space="preserve">Pozemek mimo ochranné pásmo dráhy, byl v minulosti součástí zrušené železniční trati Chomutov - Most. Rovinný zčásti oplocený pozemek s trvalými porosty je žadateli využíván jako zahrada a výběh pro hospodářskou a jinou zvěř (malý zoopark) na základě nájemní smlouvy, přičemž pozemek spojuje další pozemky žadatelů s jejich rodinným domem. Objekty nacházející se na pozemku (sklad, dřevěný přístřešek a oplocení) byly pořízeny žadateli, a nejsou proto předmětem prodeje. Přístup je z místní veřejné komunikace obce na pozemku p.č. 758/2 a z navazujících pozemků žadatelů. Dle platného územního plánu je pozemek zařazen do zastavěného území do ploch nízké a rozptýlené zeleně. </t>
  </si>
  <si>
    <t>Nabývací tituly: Železniční kniha, vložka č. 4 pro katastrální obec Strupčice, dle které bylo v roce 1924 vloženo právo vlastnické pro Československý stát, železniční správu.</t>
  </si>
  <si>
    <t>S18114/18</t>
  </si>
  <si>
    <t>Rajhrad</t>
  </si>
  <si>
    <t>Jaromír Mach</t>
  </si>
  <si>
    <t>Bednářská 131</t>
  </si>
  <si>
    <t>69167 Šakvice</t>
  </si>
  <si>
    <t>Pozemek cca 250 m jižně od žst. Rajhrad a v ochranném pásmu dráhy trati Lanžhot státní hranice - Modřice. Pozemek je zcela zastavěn stavbou žadatele č.e. 122; jedná se o sjednocení vlastnictví stavby a pozemku. Přístup k pozemku je z veřejné komunikace na pozemku města p.č. 1074/1 a dále po části pozemku Správy železnic p.č. 1116/1 na základě nájemní smlouvy. Pozemek pod stavbou má žadatel pronajatý. Pokud během přípravy prodeje dojde ke změně vlastníka stavby na pozemku, bude pozemek prodán novému vlastníkovi za podmínek stanovených v příslušném usnesení vlády ČR. Pozemek je zatížen služebností zapsanou na LV spočívající v "povinnosti strpění důsledků/škodlivého vlivu trvání a provozu dráhy". V rámci kupní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územního plánu města je pozemek zařazen jako plocha dopravní infrastruktury se způsobem využití - drážní doprava.</t>
  </si>
  <si>
    <t>Nabývací tituly: Železniční kniha, vložka číslo 56 pro katastrální území Rajhrad.</t>
  </si>
  <si>
    <t>S17757/22</t>
  </si>
  <si>
    <t>manželé Petr Konečný</t>
  </si>
  <si>
    <t>1050/1</t>
  </si>
  <si>
    <t>a Ladislava Konečná</t>
  </si>
  <si>
    <t>Tyršova 269</t>
  </si>
  <si>
    <t>66461 Rajhrad</t>
  </si>
  <si>
    <t>Pozemek cca 600 m severně od žst. Rajhrad v obvodu a ochranném pásmu dráhy trati Lanžhot státní hranice - Modřice. Pozemek p.č. 1050/1 byl zmenšen a oddělen z původního pozemku p.č. 1050/1 na základě geometrického plánu č. 2332-112/2022. Část pozemku je žadatelům pronajata za účelem přístupové cesty k areálu žadatelů. Na pronajaté části pozemku se nachází zpevněná plocha (asfaltová příjezdová cesta) a oplocení ve vlastnictví žadatelů, není předmětem prodeje. Jedná se o zcelení pozemku s navazujícím výrobním a skladovacím areálem žadatelů. Pozemek bude využit jako přístupová plocha a pro rozšíření venkovní skladové plochy. Přístup k prodávanému majetku bude řešen mimo provozované těleso dráhy z veřejné komunikace na pozemku města p.č. 1049/1. Město Rajhrad o odkup pozemku nemá zájem. Pozemek je zatížen služebností zapsanou na LV spočívající v "povinnosti strpění důsledků/škodlivého vlivu trvání a provozu dráhy". V rámci kupní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územního plánu města je pozemek zařazen do plochy DZ - drážní doprava.</t>
  </si>
  <si>
    <t>S5008/15</t>
  </si>
  <si>
    <t>Třemešné</t>
  </si>
  <si>
    <t xml:space="preserve">Anna Moutvicová </t>
  </si>
  <si>
    <t>Třemešné č.p. 53</t>
  </si>
  <si>
    <t>služebnost na LV a vzdání se práva</t>
  </si>
  <si>
    <t>34806 Třemešné</t>
  </si>
  <si>
    <t>Pozemek v bezprostřední blízkosti žst. Třemešné pod Přimdou v ochranném pásmu dráhy trati Domažlice odbočná výhybka č. 401 - Planá u Mariánských Lázní. Pozemek v oploceném prostoru tvoří zázemí a zahradu žadatelky, přičemž plynule navazuje na její pozemky p.č. 1517/5 a p.č. st. 55 včetně budovy č.p. 53. Na pozemku se nachází oplocení ve vlastnictví žadatelky, není předmětem prodeje. Součástí pozemku jsou trvalé porosty vysázené žadatelkou, z toho důvodu nebyly předmětem ocenění. Žadatelka má pozemek dlouhodobě pronajatý. Přístup k pozemku je z důvodu oplocení výhradně z navazujících pozemků žadatelky. Pozemek v katastru nemovitostí zapsaný jako zahrada byl v rámci pozemkové úpravy převeden Správě železnic rozhodnutím Státního pozemkového úřadu v roce 2016. Pozemek je zatížen služebností zapsanou na LV spočívající v "povinnosti strpění důsledků/škodlivého vlivu trvání a provozu dráhy". V rámci kupní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platného územního plánu je pozemek zařazen do ploch dopravní infrastruktury - železniční.</t>
  </si>
  <si>
    <t>Nabývací tituly: Rozhodnuti Státního pozemkového úřadu č.j. SPÚ 210619/Pše ze dne 17.6.2016 o výměně nebo přechodu vlastnických práv v pozemkové úpravě SPÚ.</t>
  </si>
  <si>
    <t xml:space="preserve">S10076/18 </t>
  </si>
  <si>
    <t>Vlčí u Chlumčan</t>
  </si>
  <si>
    <t>Petra Janstová</t>
  </si>
  <si>
    <t>261/6</t>
  </si>
  <si>
    <t>Chlumčany</t>
  </si>
  <si>
    <t>Vlčí 35</t>
  </si>
  <si>
    <t>44001 Chlumčany</t>
  </si>
  <si>
    <t>Pozemek v těsné blízkosti železničního přejezdu a v ochranném pásmu dráhy trati Kralupy nad Vltavou - Louny. Pozemek tvoří jednotný funkční celek s pozemky žadatelky p.č. 261/3, 285/11 a st. 46/1 včetně rodinného domu č.p. 35; z těchto pozemků je rovněž přístupný. Pozemek je zcela zastavěn zděným oplocením zbudovaným žadatelkou, oplocení není předmětem prodeje. Žadatelka má pozemek pronajatý. Pokud během přípravy prodeje dojde ke změně vlastníka stavby na pozemku, bude pozemek prodán novému vlastníkovi za podmínek stanovených v příslušném usnesení vlády ČR. Zároveň s kupní smlouvou bude zřízena bezúplatná služebnost spočívající v "povinnosti strpění důsledků/škodlivého vlivu trvání a provozu dráhy". V rámci kupní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platného územního plánu je pozemek vymezen v zastavitelné ploše smíšené obytné vesnického charakteru.</t>
  </si>
  <si>
    <t>Nabývací tituly: Železniční kniha, železniční vložka č. 11 pro katastrální obec Chlumčany.</t>
  </si>
  <si>
    <t>S17993/21</t>
  </si>
  <si>
    <t>Mírovka</t>
  </si>
  <si>
    <t>Cerea, a.s.</t>
  </si>
  <si>
    <t>1070/10</t>
  </si>
  <si>
    <t>Dělnická 384</t>
  </si>
  <si>
    <t>IČO: 46504940</t>
  </si>
  <si>
    <t xml:space="preserve">Pozemek na průmyslovém předměstí města Havlíčkův Brod v obvodu a ochranném pásmu dráhy trati Jihlava - Havlíčkův Brod. Na pozemku se nachází část železniční vlečky ve vlastnictví žadatele s názvem "Cerea,a.s. - vlečka Havlíčkův Brod - Baštínov", která tudíž nebyla předmětem ocenění. Tato vlečka je zaústěna do celostátní dráhy výhybkou Z1 v km 222,190. Na pozemku podél vlečky se nachází trvalé porosty. Žadatel má pozemek dlouhodobě pronajatý. Přístup je z navazujícího pozemku žadatele p.č. 1007/32. Pokud během přípravy prodeje dojde ke změně vlastníka stavby na pozemku, bude pozemek prodán novému vlastníkovi za podmínek stanovených v příslušném usnesení vlády ČR. Pozemek je zatížen služebností zapsanou na LV spočívající v "povinnosti strpění důsledků/škodlivého vlivu trvání a provozu dráhy". V rámci kupní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platného územního plánu je pozemek zařazen do plochy výroby a skladování - lehký průmysl (VL). </t>
  </si>
  <si>
    <t>Nabývací tituly: Pozemková kniha, seznam II., pro katastrální obec Mírovka.</t>
  </si>
  <si>
    <t>53003 Pardubice</t>
  </si>
  <si>
    <t>Pardubičky</t>
  </si>
  <si>
    <t>Příloha</t>
  </si>
  <si>
    <t>usnesení vlády</t>
  </si>
  <si>
    <t xml:space="preserve">ze dne 17. ledna 2024 č. 42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</si>
</sst>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Kč&quot;;\-#,##0.00\ &quot;Kč&quot;"/>
    <numFmt numFmtId="8" formatCode="#,##0.00\ &quot;Kč&quot;;[Red]\-#,##0.00\ &quot;Kč&quot;"/>
    <numFmt numFmtId="164" formatCode="#,##0.00\ &quot;Kč&quot;"/>
  </numFmts>
  <fonts count="28">
    <font>
      <sz val="11"/>
      <color theme="1"/>
      <name val="Calibri"/>
      <family val="2"/>
      <scheme val="minor"/>
    </font>
    <font>
      <sz val="10"/>
      <name val="Arial"/>
      <family val="2"/>
    </font>
    <font>
      <sz val="11"/>
      <color theme="1"/>
      <name val="Verdana"/>
      <family val="2"/>
    </font>
    <font>
      <sz val="9"/>
      <name val="Arial CE"/>
      <family val="2"/>
    </font>
    <font>
      <sz val="8"/>
      <name val="Arial CE"/>
      <family val="2"/>
    </font>
    <font>
      <sz val="10"/>
      <name val="Arial CE"/>
      <family val="2"/>
    </font>
    <font>
      <sz val="8"/>
      <name val="Verdana"/>
      <family val="2"/>
    </font>
    <font>
      <sz val="9"/>
      <name val="Verdana"/>
      <family val="2"/>
    </font>
    <font>
      <sz val="9"/>
      <color theme="1"/>
      <name val="Verdana"/>
      <family val="2"/>
    </font>
    <font>
      <b/>
      <sz val="9"/>
      <color theme="1"/>
      <name val="Verdana"/>
      <family val="2"/>
    </font>
    <font>
      <sz val="8"/>
      <color theme="1"/>
      <name val="Verdana"/>
      <family val="2"/>
    </font>
    <font>
      <b/>
      <sz val="9"/>
      <name val="Verdana"/>
      <family val="2"/>
    </font>
    <font>
      <vertAlign val="superscript"/>
      <sz val="8"/>
      <name val="Verdana"/>
      <family val="2"/>
    </font>
    <font>
      <b/>
      <sz val="8"/>
      <name val="Verdana"/>
      <family val="2"/>
    </font>
    <font>
      <sz val="9"/>
      <color indexed="8"/>
      <name val="Verdana"/>
      <family val="2"/>
    </font>
    <font>
      <b/>
      <sz val="9"/>
      <color rgb="FF0070C0"/>
      <name val="Verdana"/>
      <family val="2"/>
    </font>
    <font>
      <sz val="9"/>
      <color indexed="10"/>
      <name val="Verdana"/>
      <family val="2"/>
    </font>
    <font>
      <sz val="9"/>
      <color rgb="FFFF0000"/>
      <name val="Verdana"/>
      <family val="2"/>
    </font>
    <font>
      <b/>
      <sz val="9"/>
      <color rgb="FFFF0000"/>
      <name val="Verdana"/>
      <family val="2"/>
    </font>
    <font>
      <sz val="9"/>
      <color indexed="48"/>
      <name val="Verdana"/>
      <family val="2"/>
    </font>
    <font>
      <sz val="9"/>
      <color rgb="FF000000"/>
      <name val="Verdana"/>
      <family val="2"/>
    </font>
    <font>
      <sz val="9"/>
      <color theme="3" tint="-0.24997000396251678"/>
      <name val="Verdana"/>
      <family val="2"/>
    </font>
    <font>
      <sz val="11"/>
      <color rgb="FF0070C0"/>
      <name val="Calibri"/>
      <family val="2"/>
      <scheme val="minor"/>
    </font>
    <font>
      <sz val="11"/>
      <name val="Calibri"/>
      <family val="2"/>
      <scheme val="minor"/>
    </font>
    <font>
      <b/>
      <sz val="9"/>
      <color rgb="FF7030A0"/>
      <name val="Verdana"/>
      <family val="2"/>
    </font>
    <font>
      <sz val="9"/>
      <color rgb="FF00B050"/>
      <name val="Verdana"/>
      <family val="2"/>
    </font>
    <font>
      <sz val="12"/>
      <color theme="1"/>
      <name val="Arial"/>
      <family val="2"/>
    </font>
    <font>
      <sz val="11"/>
      <color theme="1"/>
      <name val="Calibri"/>
      <family val="2"/>
    </font>
  </fonts>
  <fills count="4">
    <fill>
      <patternFill/>
    </fill>
    <fill>
      <patternFill patternType="gray125"/>
    </fill>
    <fill>
      <patternFill patternType="solid">
        <fgColor rgb="FFCCECFF"/>
        <bgColor indexed="64"/>
      </patternFill>
    </fill>
    <fill>
      <patternFill patternType="solid">
        <fgColor theme="0"/>
        <bgColor indexed="64"/>
      </patternFill>
    </fill>
  </fills>
  <borders count="46">
    <border>
      <left/>
      <right/>
      <top/>
      <bottom/>
      <diagonal/>
    </border>
    <border>
      <left style="medium"/>
      <right style="thin"/>
      <top style="medium"/>
      <bottom/>
    </border>
    <border>
      <left/>
      <right style="thin"/>
      <top style="medium"/>
      <bottom/>
    </border>
    <border>
      <left style="medium"/>
      <right style="thin"/>
      <top/>
      <bottom/>
    </border>
    <border>
      <left/>
      <right style="thin"/>
      <top/>
      <bottom/>
    </border>
    <border>
      <left/>
      <right/>
      <top/>
      <bottom style="thin"/>
    </border>
    <border>
      <left style="medium"/>
      <right style="thin"/>
      <top/>
      <bottom style="medium"/>
    </border>
    <border>
      <left style="thin"/>
      <right style="thin"/>
      <top/>
      <bottom style="medium"/>
    </border>
    <border>
      <left/>
      <right/>
      <top/>
      <bottom style="medium"/>
    </border>
    <border>
      <left style="medium"/>
      <right style="thin"/>
      <top style="medium"/>
      <bottom style="medium"/>
    </border>
    <border>
      <left/>
      <right/>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border>
    <border>
      <left style="medium"/>
      <right/>
      <top style="medium"/>
      <bottom style="medium"/>
    </border>
    <border>
      <left style="thin"/>
      <right style="medium"/>
      <top style="thin"/>
      <bottom style="medium"/>
    </border>
    <border>
      <left style="medium"/>
      <right/>
      <top style="medium"/>
      <bottom/>
    </border>
    <border>
      <left style="thin"/>
      <right style="thin"/>
      <top style="medium"/>
      <bottom/>
    </border>
    <border>
      <left style="thin"/>
      <right style="thin"/>
      <top style="medium"/>
      <bottom style="thin"/>
    </border>
    <border>
      <left style="thin"/>
      <right/>
      <top style="medium"/>
      <bottom style="thin"/>
    </border>
    <border>
      <left style="thin"/>
      <right/>
      <top style="medium"/>
      <bottom/>
    </border>
    <border>
      <left/>
      <right style="thin"/>
      <top style="medium"/>
      <bottom style="thin"/>
    </border>
    <border>
      <left style="thin"/>
      <right/>
      <top style="thin"/>
      <bottom style="thin"/>
    </border>
    <border>
      <left/>
      <right style="thin"/>
      <top style="thin"/>
      <bottom style="thin"/>
    </border>
    <border>
      <left style="thin"/>
      <right style="thin"/>
      <top style="thin"/>
      <bottom style="medium"/>
    </border>
    <border>
      <left style="thin"/>
      <right/>
      <top style="thin"/>
      <bottom style="medium"/>
    </border>
    <border>
      <left style="thin"/>
      <right/>
      <top/>
      <bottom style="medium"/>
    </border>
    <border>
      <left/>
      <right style="thin"/>
      <top style="thin"/>
      <bottom style="medium"/>
    </border>
    <border>
      <left style="medium"/>
      <right/>
      <top/>
      <bottom/>
    </border>
    <border>
      <left style="thin"/>
      <right/>
      <top/>
      <bottom/>
    </border>
    <border>
      <left style="thin"/>
      <right style="medium"/>
      <top/>
      <bottom/>
    </border>
    <border>
      <left style="medium"/>
      <right/>
      <top/>
      <bottom style="medium"/>
    </border>
    <border>
      <left/>
      <right style="thin"/>
      <top/>
      <bottom style="medium"/>
    </border>
    <border>
      <left/>
      <right/>
      <top style="medium"/>
      <bottom/>
    </border>
    <border>
      <left style="thin"/>
      <right style="medium"/>
      <top style="medium"/>
      <bottom/>
    </border>
    <border>
      <left/>
      <right/>
      <top style="thin"/>
      <bottom style="thin"/>
    </border>
    <border>
      <left style="thin"/>
      <right style="medium"/>
      <top/>
      <bottom style="medium"/>
    </border>
    <border>
      <left/>
      <right/>
      <top style="medium"/>
      <bottom style="thin"/>
    </border>
    <border>
      <left style="thin"/>
      <right style="thin"/>
      <top/>
      <bottom style="thin"/>
    </border>
    <border>
      <left style="thin"/>
      <right style="medium"/>
      <top/>
      <bottom style="thin"/>
    </border>
    <border>
      <left style="thin"/>
      <right/>
      <top/>
      <bottom style="thin"/>
    </border>
    <border>
      <left style="thin"/>
      <right style="thin"/>
      <top style="thin"/>
      <bottom/>
    </border>
    <border>
      <left style="thin"/>
      <right/>
      <top style="thin"/>
      <bottom/>
    </border>
    <border>
      <left/>
      <right style="thin"/>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5" fillId="0" borderId="0">
      <alignment/>
      <protection/>
    </xf>
    <xf numFmtId="0" fontId="5" fillId="0" borderId="0">
      <alignment/>
      <protection/>
    </xf>
    <xf numFmtId="0" fontId="2" fillId="0" borderId="0">
      <alignment/>
      <protection/>
    </xf>
    <xf numFmtId="0" fontId="5" fillId="0" borderId="0">
      <alignment/>
      <protection/>
    </xf>
  </cellStyleXfs>
  <cellXfs count="539">
    <xf numFmtId="0" fontId="0" fillId="0" borderId="0" xfId="0"/>
    <xf numFmtId="0" fontId="3" fillId="0" borderId="0" xfId="0" applyFont="1"/>
    <xf numFmtId="49" fontId="3" fillId="0" borderId="0" xfId="0" applyNumberFormat="1" applyFont="1" applyAlignment="1">
      <alignment horizontal="right"/>
    </xf>
    <xf numFmtId="164" fontId="3" fillId="0" borderId="0" xfId="0" applyNumberFormat="1" applyFont="1"/>
    <xf numFmtId="0" fontId="4" fillId="0" borderId="0" xfId="0" applyFont="1"/>
    <xf numFmtId="0" fontId="6" fillId="0" borderId="0" xfId="0" applyFont="1"/>
    <xf numFmtId="49" fontId="6" fillId="0" borderId="0" xfId="0" applyNumberFormat="1" applyFont="1" applyAlignment="1">
      <alignment horizontal="right"/>
    </xf>
    <xf numFmtId="164" fontId="6" fillId="0" borderId="0" xfId="0" applyNumberFormat="1" applyFont="1"/>
    <xf numFmtId="0" fontId="6" fillId="0" borderId="0" xfId="0" applyFont="1" applyAlignment="1">
      <alignment vertical="center"/>
    </xf>
    <xf numFmtId="49" fontId="6" fillId="0" borderId="0" xfId="0" applyNumberFormat="1" applyFont="1" applyAlignment="1">
      <alignment horizontal="right" vertical="center"/>
    </xf>
    <xf numFmtId="164" fontId="6" fillId="0" borderId="0" xfId="0" applyNumberFormat="1" applyFont="1" applyAlignment="1">
      <alignment vertical="center"/>
    </xf>
    <xf numFmtId="0" fontId="7" fillId="0" borderId="0" xfId="0" applyFont="1"/>
    <xf numFmtId="0" fontId="8" fillId="0" borderId="0" xfId="0" applyFont="1"/>
    <xf numFmtId="0" fontId="10" fillId="0" borderId="0" xfId="0" applyFont="1"/>
    <xf numFmtId="0" fontId="10" fillId="0" borderId="0" xfId="0" applyFont="1" applyAlignment="1">
      <alignment vertical="center"/>
    </xf>
    <xf numFmtId="0" fontId="6" fillId="2" borderId="1" xfId="0" applyFont="1" applyFill="1" applyBorder="1" applyAlignment="1">
      <alignment horizontal="centerContinuous"/>
    </xf>
    <xf numFmtId="164" fontId="6" fillId="2" borderId="2" xfId="0" applyNumberFormat="1" applyFont="1" applyFill="1" applyBorder="1" applyAlignment="1">
      <alignment horizontal="center"/>
    </xf>
    <xf numFmtId="0" fontId="6" fillId="2" borderId="3" xfId="0" applyFont="1" applyFill="1" applyBorder="1" applyAlignment="1">
      <alignment horizontal="centerContinuous"/>
    </xf>
    <xf numFmtId="0" fontId="6" fillId="2" borderId="4" xfId="0" applyFont="1" applyFill="1" applyBorder="1" applyAlignment="1">
      <alignment horizontal="center"/>
    </xf>
    <xf numFmtId="49" fontId="6" fillId="2" borderId="4" xfId="0" applyNumberFormat="1" applyFont="1" applyFill="1" applyBorder="1" applyAlignment="1">
      <alignment horizontal="center" vertical="center"/>
    </xf>
    <xf numFmtId="164" fontId="6" fillId="2" borderId="4" xfId="0" applyNumberFormat="1" applyFont="1" applyFill="1" applyBorder="1" applyAlignment="1">
      <alignment horizontal="center"/>
    </xf>
    <xf numFmtId="0" fontId="6" fillId="2" borderId="5" xfId="0" applyFont="1" applyFill="1" applyBorder="1" applyAlignment="1">
      <alignment horizontal="center"/>
    </xf>
    <xf numFmtId="164" fontId="6" fillId="2" borderId="5" xfId="0" applyNumberFormat="1" applyFont="1" applyFill="1" applyBorder="1" applyAlignment="1">
      <alignment horizontal="center"/>
    </xf>
    <xf numFmtId="0" fontId="6" fillId="2" borderId="4" xfId="0" applyFont="1" applyFill="1" applyBorder="1" applyAlignment="1">
      <alignment horizontal="center" vertical="center"/>
    </xf>
    <xf numFmtId="164" fontId="6" fillId="2" borderId="0" xfId="0" applyNumberFormat="1" applyFont="1" applyFill="1" applyAlignment="1">
      <alignment horizontal="center"/>
    </xf>
    <xf numFmtId="0" fontId="6" fillId="2" borderId="3" xfId="0" applyFont="1" applyFill="1" applyBorder="1" applyAlignment="1">
      <alignment horizontal="justify"/>
    </xf>
    <xf numFmtId="0" fontId="6" fillId="2" borderId="6" xfId="0" applyFont="1" applyFill="1" applyBorder="1" applyAlignment="1">
      <alignment horizontal="centerContinuous"/>
    </xf>
    <xf numFmtId="0" fontId="6" fillId="2" borderId="7" xfId="0" applyFont="1" applyFill="1" applyBorder="1" applyAlignment="1">
      <alignment horizontal="center"/>
    </xf>
    <xf numFmtId="0" fontId="6" fillId="2" borderId="7" xfId="0" applyFont="1" applyFill="1" applyBorder="1" applyAlignment="1">
      <alignment horizontal="center" vertical="center"/>
    </xf>
    <xf numFmtId="49" fontId="6" fillId="2" borderId="7" xfId="0" applyNumberFormat="1" applyFont="1" applyFill="1" applyBorder="1" applyAlignment="1">
      <alignment horizontal="center" vertical="center"/>
    </xf>
    <xf numFmtId="164" fontId="6" fillId="2" borderId="7" xfId="0" applyNumberFormat="1" applyFont="1" applyFill="1" applyBorder="1" applyAlignment="1">
      <alignment horizontal="center"/>
    </xf>
    <xf numFmtId="164" fontId="6" fillId="2" borderId="8" xfId="0" applyNumberFormat="1" applyFont="1" applyFill="1" applyBorder="1" applyAlignment="1">
      <alignment horizontal="justify" wrapText="1"/>
    </xf>
    <xf numFmtId="0" fontId="13" fillId="2" borderId="9" xfId="0" applyFont="1" applyFill="1" applyBorder="1" applyAlignment="1">
      <alignment horizontal="centerContinuous"/>
    </xf>
    <xf numFmtId="0" fontId="13" fillId="2" borderId="10" xfId="0" applyFont="1" applyFill="1" applyBorder="1" applyAlignment="1">
      <alignment horizontal="center"/>
    </xf>
    <xf numFmtId="0" fontId="13" fillId="2" borderId="11" xfId="0" applyFont="1" applyFill="1" applyBorder="1" applyAlignment="1">
      <alignment horizontal="center"/>
    </xf>
    <xf numFmtId="0" fontId="13" fillId="2" borderId="12" xfId="0" applyFont="1" applyFill="1" applyBorder="1" applyAlignment="1">
      <alignment horizontal="center"/>
    </xf>
    <xf numFmtId="0" fontId="6" fillId="2" borderId="13" xfId="0" applyFont="1" applyFill="1" applyBorder="1" applyAlignment="1">
      <alignment horizontal="center"/>
    </xf>
    <xf numFmtId="0" fontId="6" fillId="2" borderId="2" xfId="0" applyFont="1" applyFill="1" applyBorder="1" applyAlignment="1">
      <alignment horizontal="center"/>
    </xf>
    <xf numFmtId="0" fontId="7" fillId="0" borderId="14" xfId="0" applyFont="1" applyBorder="1"/>
    <xf numFmtId="0" fontId="7" fillId="0" borderId="15" xfId="21" applyFont="1" applyBorder="1" applyAlignment="1">
      <alignment horizontal="left"/>
      <protection/>
    </xf>
    <xf numFmtId="0" fontId="8" fillId="0" borderId="16" xfId="0" applyFont="1" applyBorder="1" applyAlignment="1">
      <alignment vertical="center"/>
    </xf>
    <xf numFmtId="0" fontId="8" fillId="0" borderId="10" xfId="0" applyFont="1" applyBorder="1" applyAlignment="1">
      <alignment vertical="center"/>
    </xf>
    <xf numFmtId="0" fontId="11" fillId="3" borderId="10" xfId="21" applyFont="1" applyFill="1" applyBorder="1" applyAlignment="1">
      <alignment vertical="center"/>
      <protection/>
    </xf>
    <xf numFmtId="0" fontId="8" fillId="0" borderId="10" xfId="0" applyFont="1" applyBorder="1" applyAlignment="1">
      <alignment horizontal="center" vertical="center"/>
    </xf>
    <xf numFmtId="0" fontId="8" fillId="0" borderId="10" xfId="0" applyFont="1" applyBorder="1" applyAlignment="1">
      <alignment horizontal="right" vertical="center"/>
    </xf>
    <xf numFmtId="0" fontId="8" fillId="0" borderId="0" xfId="0" applyFont="1" applyAlignment="1">
      <alignment vertical="center"/>
    </xf>
    <xf numFmtId="0" fontId="7" fillId="0" borderId="0" xfId="0" applyFont="1" applyAlignment="1">
      <alignment vertical="top"/>
    </xf>
    <xf numFmtId="164" fontId="11" fillId="3" borderId="17" xfId="0" applyNumberFormat="1" applyFont="1" applyFill="1" applyBorder="1"/>
    <xf numFmtId="0" fontId="7" fillId="0" borderId="18" xfId="0" applyFont="1" applyBorder="1"/>
    <xf numFmtId="164" fontId="11" fillId="0" borderId="17" xfId="0" applyNumberFormat="1" applyFont="1" applyBorder="1"/>
    <xf numFmtId="0" fontId="8" fillId="0" borderId="15" xfId="0" applyFont="1" applyBorder="1"/>
    <xf numFmtId="0" fontId="8" fillId="0" borderId="14" xfId="0" applyFont="1" applyBorder="1"/>
    <xf numFmtId="0" fontId="8" fillId="0" borderId="7" xfId="0" applyFont="1" applyBorder="1"/>
    <xf numFmtId="0" fontId="8" fillId="0" borderId="19" xfId="0" applyFont="1" applyBorder="1"/>
    <xf numFmtId="0" fontId="8" fillId="0" borderId="20" xfId="0" applyFont="1" applyBorder="1"/>
    <xf numFmtId="0" fontId="8" fillId="0" borderId="20" xfId="0" applyFont="1" applyBorder="1" applyAlignment="1">
      <alignment horizontal="right"/>
    </xf>
    <xf numFmtId="3" fontId="8" fillId="0" borderId="20" xfId="0" applyNumberFormat="1" applyFont="1" applyBorder="1"/>
    <xf numFmtId="8" fontId="8" fillId="0" borderId="21" xfId="0" applyNumberFormat="1" applyFont="1" applyBorder="1"/>
    <xf numFmtId="14" fontId="8" fillId="0" borderId="22" xfId="0" applyNumberFormat="1" applyFont="1" applyBorder="1"/>
    <xf numFmtId="8" fontId="8" fillId="0" borderId="23" xfId="0" applyNumberFormat="1" applyFont="1" applyBorder="1"/>
    <xf numFmtId="3" fontId="8" fillId="0" borderId="14" xfId="0" applyNumberFormat="1" applyFont="1" applyBorder="1"/>
    <xf numFmtId="8" fontId="8" fillId="0" borderId="24" xfId="0" applyNumberFormat="1" applyFont="1" applyBorder="1"/>
    <xf numFmtId="8" fontId="8" fillId="0" borderId="25" xfId="0" applyNumberFormat="1" applyFont="1" applyBorder="1"/>
    <xf numFmtId="164" fontId="8" fillId="0" borderId="15" xfId="0" applyNumberFormat="1" applyFont="1" applyBorder="1"/>
    <xf numFmtId="0" fontId="8" fillId="0" borderId="15" xfId="0" applyFont="1" applyBorder="1" applyAlignment="1">
      <alignment horizontal="left"/>
    </xf>
    <xf numFmtId="0" fontId="9" fillId="0" borderId="26" xfId="0" applyFont="1" applyBorder="1"/>
    <xf numFmtId="3" fontId="9" fillId="0" borderId="26" xfId="0" applyNumberFormat="1" applyFont="1" applyBorder="1"/>
    <xf numFmtId="8" fontId="9" fillId="0" borderId="27" xfId="0" applyNumberFormat="1" applyFont="1" applyBorder="1"/>
    <xf numFmtId="0" fontId="9" fillId="0" borderId="28" xfId="0" applyFont="1" applyBorder="1"/>
    <xf numFmtId="8" fontId="9" fillId="0" borderId="29" xfId="0" applyNumberFormat="1" applyFont="1" applyBorder="1"/>
    <xf numFmtId="164" fontId="8" fillId="0" borderId="19" xfId="0" applyNumberFormat="1" applyFont="1" applyBorder="1"/>
    <xf numFmtId="0" fontId="7" fillId="3" borderId="19" xfId="0" applyFont="1" applyFill="1" applyBorder="1"/>
    <xf numFmtId="0" fontId="7" fillId="3" borderId="19" xfId="0" applyFont="1" applyFill="1" applyBorder="1" applyAlignment="1" applyProtection="1">
      <alignment horizontal="right"/>
      <protection locked="0"/>
    </xf>
    <xf numFmtId="8" fontId="7" fillId="3" borderId="19" xfId="0" applyNumberFormat="1" applyFont="1" applyFill="1" applyBorder="1" applyProtection="1">
      <protection locked="0"/>
    </xf>
    <xf numFmtId="164" fontId="7" fillId="3" borderId="19" xfId="0" applyNumberFormat="1" applyFont="1" applyFill="1" applyBorder="1" applyAlignment="1" applyProtection="1">
      <alignment horizontal="right"/>
      <protection locked="0"/>
    </xf>
    <xf numFmtId="0" fontId="7" fillId="3" borderId="0" xfId="0" applyFont="1" applyFill="1"/>
    <xf numFmtId="0" fontId="7" fillId="3" borderId="30" xfId="0" applyFont="1" applyFill="1" applyBorder="1"/>
    <xf numFmtId="0" fontId="7" fillId="3" borderId="14" xfId="0" applyFont="1" applyFill="1" applyBorder="1"/>
    <xf numFmtId="0" fontId="7" fillId="3" borderId="14" xfId="0" applyFont="1" applyFill="1" applyBorder="1" applyAlignment="1">
      <alignment horizontal="right"/>
    </xf>
    <xf numFmtId="0" fontId="7" fillId="3" borderId="14" xfId="0" applyFont="1" applyFill="1" applyBorder="1" applyAlignment="1" applyProtection="1">
      <alignment horizontal="right"/>
      <protection locked="0"/>
    </xf>
    <xf numFmtId="8" fontId="7" fillId="3" borderId="24" xfId="0" applyNumberFormat="1" applyFont="1" applyFill="1" applyBorder="1" applyProtection="1">
      <protection locked="0"/>
    </xf>
    <xf numFmtId="164" fontId="7" fillId="3" borderId="14" xfId="0" applyNumberFormat="1" applyFont="1" applyFill="1" applyBorder="1" applyAlignment="1" applyProtection="1">
      <alignment horizontal="right"/>
      <protection locked="0"/>
    </xf>
    <xf numFmtId="14" fontId="14" fillId="3" borderId="31" xfId="0" applyNumberFormat="1" applyFont="1" applyFill="1" applyBorder="1" applyAlignment="1">
      <alignment horizontal="center"/>
    </xf>
    <xf numFmtId="164" fontId="11" fillId="3" borderId="32" xfId="0" applyNumberFormat="1" applyFont="1" applyFill="1" applyBorder="1" applyAlignment="1">
      <alignment horizontal="right"/>
    </xf>
    <xf numFmtId="0" fontId="7" fillId="3" borderId="33" xfId="0" applyFont="1" applyFill="1" applyBorder="1"/>
    <xf numFmtId="0" fontId="7" fillId="3" borderId="7" xfId="0" applyFont="1" applyFill="1" applyBorder="1" applyAlignment="1">
      <alignment horizontal="left"/>
    </xf>
    <xf numFmtId="0" fontId="11" fillId="3" borderId="34" xfId="0" applyFont="1" applyFill="1" applyBorder="1"/>
    <xf numFmtId="0" fontId="11" fillId="3" borderId="34" xfId="0" applyFont="1" applyFill="1" applyBorder="1" applyAlignment="1">
      <alignment horizontal="right"/>
    </xf>
    <xf numFmtId="1" fontId="11" fillId="3" borderId="34" xfId="0" applyNumberFormat="1" applyFont="1" applyFill="1" applyBorder="1" applyAlignment="1" applyProtection="1">
      <alignment horizontal="right"/>
      <protection locked="0"/>
    </xf>
    <xf numFmtId="8" fontId="11" fillId="3" borderId="34" xfId="0" applyNumberFormat="1" applyFont="1" applyFill="1" applyBorder="1" applyAlignment="1" applyProtection="1">
      <alignment horizontal="right"/>
      <protection locked="0"/>
    </xf>
    <xf numFmtId="164" fontId="11" fillId="3" borderId="28" xfId="0" applyNumberFormat="1" applyFont="1" applyFill="1" applyBorder="1"/>
    <xf numFmtId="0" fontId="7" fillId="3" borderId="0" xfId="0" applyFont="1" applyFill="1" applyAlignment="1">
      <alignment vertical="center"/>
    </xf>
    <xf numFmtId="164" fontId="18" fillId="3" borderId="32" xfId="0" applyNumberFormat="1" applyFont="1" applyFill="1" applyBorder="1" applyAlignment="1">
      <alignment horizontal="right"/>
    </xf>
    <xf numFmtId="14" fontId="14" fillId="3" borderId="19" xfId="0" applyNumberFormat="1" applyFont="1" applyFill="1" applyBorder="1" applyAlignment="1">
      <alignment horizontal="right"/>
    </xf>
    <xf numFmtId="8" fontId="9" fillId="0" borderId="26" xfId="0" applyNumberFormat="1" applyFont="1" applyBorder="1"/>
    <xf numFmtId="0" fontId="7" fillId="0" borderId="0" xfId="0" applyFont="1" applyAlignment="1">
      <alignment vertical="top" wrapText="1"/>
    </xf>
    <xf numFmtId="0" fontId="8" fillId="0" borderId="3" xfId="0" applyFont="1" applyBorder="1"/>
    <xf numFmtId="0" fontId="8" fillId="0" borderId="6" xfId="0" applyFont="1" applyBorder="1"/>
    <xf numFmtId="164" fontId="9" fillId="0" borderId="13" xfId="0" applyNumberFormat="1" applyFont="1" applyBorder="1" applyAlignment="1">
      <alignment vertical="center"/>
    </xf>
    <xf numFmtId="164" fontId="7" fillId="3" borderId="35" xfId="0" applyNumberFormat="1" applyFont="1" applyFill="1" applyBorder="1" applyAlignment="1" applyProtection="1">
      <alignment horizontal="right"/>
      <protection locked="0"/>
    </xf>
    <xf numFmtId="164" fontId="7" fillId="3" borderId="4" xfId="0" applyNumberFormat="1" applyFont="1" applyFill="1" applyBorder="1" applyAlignment="1" applyProtection="1">
      <alignment horizontal="right"/>
      <protection locked="0"/>
    </xf>
    <xf numFmtId="164" fontId="11" fillId="3" borderId="26" xfId="0" applyNumberFormat="1" applyFont="1" applyFill="1" applyBorder="1" applyAlignment="1">
      <alignment horizontal="right"/>
    </xf>
    <xf numFmtId="8" fontId="11" fillId="3" borderId="26" xfId="0" applyNumberFormat="1" applyFont="1" applyFill="1" applyBorder="1" applyAlignment="1" applyProtection="1">
      <alignment horizontal="right"/>
      <protection locked="0"/>
    </xf>
    <xf numFmtId="8" fontId="9" fillId="0" borderId="36" xfId="0" applyNumberFormat="1" applyFont="1" applyBorder="1"/>
    <xf numFmtId="8" fontId="9" fillId="0" borderId="17" xfId="0" applyNumberFormat="1" applyFont="1" applyBorder="1"/>
    <xf numFmtId="0" fontId="7" fillId="0" borderId="1" xfId="0" applyFont="1" applyBorder="1"/>
    <xf numFmtId="0" fontId="15" fillId="0" borderId="31" xfId="0" applyFont="1" applyBorder="1"/>
    <xf numFmtId="164" fontId="18" fillId="0" borderId="15" xfId="0" applyNumberFormat="1" applyFont="1" applyBorder="1"/>
    <xf numFmtId="8" fontId="9" fillId="0" borderId="32" xfId="0" applyNumberFormat="1" applyFont="1" applyBorder="1"/>
    <xf numFmtId="0" fontId="15" fillId="0" borderId="15" xfId="0" applyFont="1" applyBorder="1"/>
    <xf numFmtId="0" fontId="8" fillId="0" borderId="23" xfId="0" applyFont="1" applyBorder="1" applyAlignment="1">
      <alignment wrapText="1"/>
    </xf>
    <xf numFmtId="0" fontId="7" fillId="0" borderId="20" xfId="0" applyFont="1" applyBorder="1" applyAlignment="1" applyProtection="1">
      <alignment horizontal="right"/>
      <protection locked="0"/>
    </xf>
    <xf numFmtId="0" fontId="7" fillId="0" borderId="14" xfId="0" applyFont="1" applyBorder="1" applyAlignment="1" applyProtection="1">
      <alignment horizontal="right"/>
      <protection locked="0"/>
    </xf>
    <xf numFmtId="0" fontId="20" fillId="0" borderId="14" xfId="0" applyFont="1" applyBorder="1"/>
    <xf numFmtId="8" fontId="11" fillId="0" borderId="36" xfId="21" applyNumberFormat="1" applyFont="1" applyBorder="1" applyAlignment="1">
      <alignment vertical="center"/>
      <protection/>
    </xf>
    <xf numFmtId="0" fontId="21" fillId="0" borderId="29" xfId="0" applyFont="1" applyBorder="1" applyAlignment="1">
      <alignment vertical="center"/>
    </xf>
    <xf numFmtId="8" fontId="7" fillId="0" borderId="19" xfId="0" applyNumberFormat="1" applyFont="1" applyBorder="1" applyAlignment="1">
      <alignment horizontal="right"/>
    </xf>
    <xf numFmtId="0" fontId="8" fillId="0" borderId="25" xfId="0" applyFont="1" applyBorder="1"/>
    <xf numFmtId="0" fontId="8" fillId="0" borderId="23" xfId="0" applyFont="1" applyBorder="1" applyAlignment="1">
      <alignment horizontal="left" vertical="center" wrapText="1"/>
    </xf>
    <xf numFmtId="0" fontId="8" fillId="0" borderId="20" xfId="0" applyFont="1" applyBorder="1" applyAlignment="1">
      <alignment vertical="center"/>
    </xf>
    <xf numFmtId="0" fontId="7" fillId="0" borderId="20" xfId="0" applyFont="1" applyBorder="1" applyAlignment="1" applyProtection="1">
      <alignment horizontal="right" vertical="center"/>
      <protection locked="0"/>
    </xf>
    <xf numFmtId="8" fontId="7" fillId="0" borderId="21" xfId="0" applyNumberFormat="1" applyFont="1" applyBorder="1" applyAlignment="1" applyProtection="1">
      <alignment vertical="center"/>
      <protection locked="0"/>
    </xf>
    <xf numFmtId="14" fontId="14" fillId="0" borderId="22" xfId="0" applyNumberFormat="1" applyFont="1" applyBorder="1" applyAlignment="1">
      <alignment horizontal="right" vertical="center"/>
    </xf>
    <xf numFmtId="0" fontId="7" fillId="0" borderId="25" xfId="0" applyFont="1" applyBorder="1" applyAlignment="1">
      <alignment horizontal="left" vertical="center" wrapText="1"/>
    </xf>
    <xf numFmtId="0" fontId="7" fillId="0" borderId="14" xfId="0" applyFont="1" applyBorder="1" applyAlignment="1" applyProtection="1">
      <alignment horizontal="right" vertical="center"/>
      <protection locked="0"/>
    </xf>
    <xf numFmtId="0" fontId="7" fillId="0" borderId="14" xfId="0" applyFont="1" applyBorder="1" applyAlignment="1" applyProtection="1">
      <alignment vertical="center"/>
      <protection locked="0"/>
    </xf>
    <xf numFmtId="8" fontId="7" fillId="0" borderId="24" xfId="0" applyNumberFormat="1" applyFont="1" applyBorder="1" applyAlignment="1" applyProtection="1">
      <alignment vertical="center"/>
      <protection locked="0"/>
    </xf>
    <xf numFmtId="14" fontId="14" fillId="0" borderId="31" xfId="0" applyNumberFormat="1" applyFont="1" applyBorder="1" applyAlignment="1">
      <alignment horizontal="center" vertical="center"/>
    </xf>
    <xf numFmtId="0" fontId="7" fillId="0" borderId="15" xfId="0" applyFont="1" applyBorder="1" applyAlignment="1">
      <alignment vertical="center"/>
    </xf>
    <xf numFmtId="164" fontId="20" fillId="0" borderId="37" xfId="0" applyNumberFormat="1" applyFont="1" applyBorder="1" applyAlignment="1">
      <alignment vertical="center"/>
    </xf>
    <xf numFmtId="0" fontId="20" fillId="0" borderId="14" xfId="0" applyFont="1" applyBorder="1" applyAlignment="1">
      <alignment vertical="center"/>
    </xf>
    <xf numFmtId="0" fontId="7" fillId="0" borderId="26" xfId="0" applyFont="1" applyBorder="1" applyAlignment="1">
      <alignment horizontal="right" vertical="center"/>
    </xf>
    <xf numFmtId="3" fontId="11" fillId="0" borderId="26" xfId="0" applyNumberFormat="1" applyFont="1" applyBorder="1" applyAlignment="1" applyProtection="1">
      <alignment horizontal="right" vertical="center"/>
      <protection locked="0"/>
    </xf>
    <xf numFmtId="8" fontId="11" fillId="0" borderId="27" xfId="0" applyNumberFormat="1" applyFont="1" applyBorder="1" applyAlignment="1" applyProtection="1">
      <alignment vertical="center"/>
      <protection locked="0"/>
    </xf>
    <xf numFmtId="164" fontId="11" fillId="0" borderId="7" xfId="0" applyNumberFormat="1" applyFont="1" applyBorder="1" applyAlignment="1">
      <alignment vertical="center"/>
    </xf>
    <xf numFmtId="164" fontId="11" fillId="0" borderId="29" xfId="0" applyNumberFormat="1" applyFont="1" applyBorder="1" applyAlignment="1" applyProtection="1">
      <alignment horizontal="right" vertical="center"/>
      <protection locked="0"/>
    </xf>
    <xf numFmtId="164" fontId="11" fillId="0" borderId="38" xfId="0" applyNumberFormat="1" applyFont="1" applyBorder="1" applyAlignment="1">
      <alignment vertical="center"/>
    </xf>
    <xf numFmtId="0" fontId="15" fillId="3" borderId="15" xfId="0" applyFont="1" applyFill="1" applyBorder="1"/>
    <xf numFmtId="0" fontId="14" fillId="0" borderId="19" xfId="0" applyFont="1" applyBorder="1" applyAlignment="1">
      <alignment vertical="center"/>
    </xf>
    <xf numFmtId="0" fontId="8" fillId="0" borderId="23" xfId="0" applyFont="1" applyBorder="1" applyAlignment="1">
      <alignment vertical="center" wrapText="1"/>
    </xf>
    <xf numFmtId="0" fontId="7" fillId="0" borderId="0" xfId="0" applyFont="1" applyAlignment="1">
      <alignment vertical="center"/>
    </xf>
    <xf numFmtId="0" fontId="14" fillId="0" borderId="15" xfId="0" applyFont="1" applyBorder="1" applyAlignment="1">
      <alignment vertical="center"/>
    </xf>
    <xf numFmtId="0" fontId="15" fillId="0" borderId="15" xfId="0" applyFont="1" applyBorder="1" applyAlignment="1">
      <alignment vertical="center"/>
    </xf>
    <xf numFmtId="0" fontId="8" fillId="0" borderId="25" xfId="0" applyFont="1" applyBorder="1" applyAlignment="1">
      <alignment vertical="center"/>
    </xf>
    <xf numFmtId="0" fontId="16" fillId="3" borderId="7" xfId="0" applyFont="1" applyFill="1" applyBorder="1"/>
    <xf numFmtId="164" fontId="11" fillId="0" borderId="36" xfId="0" applyNumberFormat="1" applyFont="1" applyBorder="1" applyAlignment="1">
      <alignment horizontal="right"/>
    </xf>
    <xf numFmtId="0" fontId="7" fillId="0" borderId="14" xfId="0" applyFont="1" applyBorder="1" applyAlignment="1">
      <alignment horizontal="right"/>
    </xf>
    <xf numFmtId="0" fontId="7" fillId="0" borderId="30" xfId="0" applyFont="1" applyBorder="1"/>
    <xf numFmtId="8" fontId="7" fillId="0" borderId="14" xfId="0" applyNumberFormat="1" applyFont="1" applyBorder="1" applyProtection="1">
      <protection locked="0"/>
    </xf>
    <xf numFmtId="8" fontId="7" fillId="0" borderId="15" xfId="0" applyNumberFormat="1" applyFont="1" applyBorder="1" applyAlignment="1">
      <alignment horizontal="right"/>
    </xf>
    <xf numFmtId="164" fontId="7" fillId="0" borderId="4" xfId="0" applyNumberFormat="1" applyFont="1" applyBorder="1" applyAlignment="1" applyProtection="1">
      <alignment horizontal="right"/>
      <protection locked="0"/>
    </xf>
    <xf numFmtId="164" fontId="11" fillId="0" borderId="32" xfId="0" applyNumberFormat="1" applyFont="1" applyBorder="1" applyAlignment="1">
      <alignment horizontal="right"/>
    </xf>
    <xf numFmtId="0" fontId="7" fillId="0" borderId="33" xfId="0" applyFont="1" applyBorder="1"/>
    <xf numFmtId="0" fontId="11" fillId="0" borderId="34" xfId="0" applyFont="1" applyBorder="1"/>
    <xf numFmtId="164" fontId="11" fillId="0" borderId="28" xfId="0" applyNumberFormat="1" applyFont="1" applyBorder="1"/>
    <xf numFmtId="8" fontId="11" fillId="0" borderId="34" xfId="0" applyNumberFormat="1" applyFont="1" applyBorder="1" applyAlignment="1" applyProtection="1">
      <alignment horizontal="right"/>
      <protection locked="0"/>
    </xf>
    <xf numFmtId="164" fontId="11" fillId="0" borderId="26" xfId="0" applyNumberFormat="1" applyFont="1" applyBorder="1" applyAlignment="1">
      <alignment horizontal="right"/>
    </xf>
    <xf numFmtId="8" fontId="11" fillId="0" borderId="26" xfId="0" applyNumberFormat="1" applyFont="1" applyBorder="1" applyAlignment="1" applyProtection="1">
      <alignment horizontal="right"/>
      <protection locked="0"/>
    </xf>
    <xf numFmtId="0" fontId="7" fillId="0" borderId="20" xfId="0" applyFont="1" applyBorder="1"/>
    <xf numFmtId="14" fontId="7" fillId="3" borderId="31" xfId="0" applyNumberFormat="1" applyFont="1" applyFill="1" applyBorder="1" applyAlignment="1">
      <alignment horizontal="right"/>
    </xf>
    <xf numFmtId="164" fontId="20" fillId="0" borderId="39" xfId="0" applyNumberFormat="1" applyFont="1" applyBorder="1" applyAlignment="1">
      <alignment vertical="center"/>
    </xf>
    <xf numFmtId="0" fontId="7" fillId="3" borderId="20" xfId="0" applyFont="1" applyFill="1" applyBorder="1" applyAlignment="1">
      <alignment horizontal="right"/>
    </xf>
    <xf numFmtId="164" fontId="9" fillId="0" borderId="11" xfId="0" applyNumberFormat="1" applyFont="1" applyBorder="1" applyAlignment="1">
      <alignment vertical="center"/>
    </xf>
    <xf numFmtId="0" fontId="11" fillId="3" borderId="10" xfId="24" applyFont="1" applyFill="1" applyBorder="1" applyAlignment="1">
      <alignment vertical="center"/>
      <protection/>
    </xf>
    <xf numFmtId="0" fontId="8" fillId="0" borderId="40" xfId="0" applyFont="1" applyBorder="1"/>
    <xf numFmtId="7" fontId="8" fillId="0" borderId="25" xfId="0" applyNumberFormat="1" applyFont="1" applyBorder="1"/>
    <xf numFmtId="0" fontId="7" fillId="0" borderId="15" xfId="21" applyFont="1" applyBorder="1">
      <alignment/>
      <protection/>
    </xf>
    <xf numFmtId="0" fontId="7" fillId="0" borderId="7" xfId="0" applyFont="1" applyBorder="1" applyAlignment="1">
      <alignment horizontal="left"/>
    </xf>
    <xf numFmtId="164" fontId="20" fillId="0" borderId="37" xfId="0" applyNumberFormat="1" applyFont="1" applyBorder="1"/>
    <xf numFmtId="164" fontId="7" fillId="3" borderId="20" xfId="0" applyNumberFormat="1" applyFont="1" applyFill="1" applyBorder="1" applyAlignment="1" applyProtection="1">
      <alignment horizontal="right"/>
      <protection locked="0"/>
    </xf>
    <xf numFmtId="0" fontId="8" fillId="0" borderId="16" xfId="0" applyFont="1" applyBorder="1"/>
    <xf numFmtId="0" fontId="8" fillId="0" borderId="10" xfId="0" applyFont="1" applyBorder="1"/>
    <xf numFmtId="0" fontId="11" fillId="0" borderId="10" xfId="21" applyFont="1" applyBorder="1">
      <alignment/>
      <protection/>
    </xf>
    <xf numFmtId="164" fontId="11" fillId="0" borderId="12" xfId="0" applyNumberFormat="1" applyFont="1" applyBorder="1" applyAlignment="1">
      <alignment vertical="center"/>
    </xf>
    <xf numFmtId="8" fontId="8" fillId="3" borderId="15" xfId="0" applyNumberFormat="1" applyFont="1" applyFill="1" applyBorder="1"/>
    <xf numFmtId="0" fontId="8" fillId="3" borderId="3" xfId="0" applyFont="1" applyFill="1" applyBorder="1"/>
    <xf numFmtId="8" fontId="8" fillId="3" borderId="25" xfId="0" applyNumberFormat="1" applyFont="1" applyFill="1" applyBorder="1"/>
    <xf numFmtId="0" fontId="7" fillId="3" borderId="15" xfId="24" applyFont="1" applyFill="1" applyBorder="1">
      <alignment/>
      <protection/>
    </xf>
    <xf numFmtId="164" fontId="11" fillId="3" borderId="7" xfId="0" applyNumberFormat="1" applyFont="1" applyFill="1" applyBorder="1"/>
    <xf numFmtId="0" fontId="7" fillId="3" borderId="0" xfId="0" applyFont="1" applyFill="1" applyAlignment="1">
      <alignment vertical="top"/>
    </xf>
    <xf numFmtId="0" fontId="14" fillId="3" borderId="22" xfId="0" applyFont="1" applyFill="1" applyBorder="1"/>
    <xf numFmtId="0" fontId="7" fillId="3" borderId="19" xfId="24" applyFont="1" applyFill="1" applyBorder="1">
      <alignment/>
      <protection/>
    </xf>
    <xf numFmtId="0" fontId="7" fillId="3" borderId="39" xfId="0" applyFont="1" applyFill="1" applyBorder="1"/>
    <xf numFmtId="0" fontId="7" fillId="3" borderId="19" xfId="0" applyFont="1" applyFill="1" applyBorder="1" applyAlignment="1">
      <alignment horizontal="right"/>
    </xf>
    <xf numFmtId="0" fontId="14" fillId="3" borderId="31" xfId="0" applyFont="1" applyFill="1" applyBorder="1"/>
    <xf numFmtId="0" fontId="7" fillId="3" borderId="37" xfId="0" applyFont="1" applyFill="1" applyBorder="1"/>
    <xf numFmtId="8" fontId="7" fillId="3" borderId="31" xfId="0" applyNumberFormat="1" applyFont="1" applyFill="1" applyBorder="1" applyAlignment="1">
      <alignment horizontal="right"/>
    </xf>
    <xf numFmtId="0" fontId="15" fillId="3" borderId="31" xfId="0" applyFont="1" applyFill="1" applyBorder="1"/>
    <xf numFmtId="164" fontId="24" fillId="3" borderId="4" xfId="0" applyNumberFormat="1" applyFont="1" applyFill="1" applyBorder="1" applyAlignment="1" applyProtection="1">
      <alignment horizontal="left"/>
      <protection locked="0"/>
    </xf>
    <xf numFmtId="0" fontId="7" fillId="3" borderId="15" xfId="24" applyFont="1" applyFill="1" applyBorder="1" applyAlignment="1">
      <alignment horizontal="left"/>
      <protection/>
    </xf>
    <xf numFmtId="0" fontId="16" fillId="3" borderId="28" xfId="0" applyFont="1" applyFill="1" applyBorder="1"/>
    <xf numFmtId="0" fontId="7" fillId="3" borderId="29" xfId="0" applyFont="1" applyFill="1" applyBorder="1"/>
    <xf numFmtId="8" fontId="9" fillId="0" borderId="15" xfId="0" applyNumberFormat="1" applyFont="1" applyBorder="1"/>
    <xf numFmtId="0" fontId="7" fillId="0" borderId="20" xfId="0" applyFont="1" applyBorder="1" applyAlignment="1">
      <alignment horizontal="right"/>
    </xf>
    <xf numFmtId="8" fontId="7" fillId="0" borderId="20" xfId="0" applyNumberFormat="1" applyFont="1" applyBorder="1" applyProtection="1">
      <protection locked="0"/>
    </xf>
    <xf numFmtId="0" fontId="7" fillId="0" borderId="1" xfId="21" applyFont="1" applyBorder="1">
      <alignment/>
      <protection/>
    </xf>
    <xf numFmtId="0" fontId="14" fillId="0" borderId="19" xfId="0" applyFont="1" applyBorder="1"/>
    <xf numFmtId="0" fontId="7" fillId="0" borderId="2" xfId="21" applyFont="1" applyBorder="1">
      <alignment/>
      <protection/>
    </xf>
    <xf numFmtId="0" fontId="7" fillId="0" borderId="20" xfId="0" applyFont="1" applyBorder="1" applyProtection="1">
      <protection locked="0"/>
    </xf>
    <xf numFmtId="8" fontId="7" fillId="0" borderId="21" xfId="0" applyNumberFormat="1" applyFont="1" applyBorder="1" applyProtection="1">
      <protection locked="0"/>
    </xf>
    <xf numFmtId="14" fontId="14" fillId="0" borderId="22" xfId="0" applyNumberFormat="1" applyFont="1" applyBorder="1" applyAlignment="1">
      <alignment horizontal="right"/>
    </xf>
    <xf numFmtId="164" fontId="20" fillId="0" borderId="39" xfId="0" applyNumberFormat="1" applyFont="1" applyBorder="1"/>
    <xf numFmtId="0" fontId="7" fillId="0" borderId="3" xfId="21" applyFont="1" applyBorder="1">
      <alignment/>
      <protection/>
    </xf>
    <xf numFmtId="0" fontId="14" fillId="0" borderId="15" xfId="0" applyFont="1" applyBorder="1"/>
    <xf numFmtId="0" fontId="7" fillId="0" borderId="4" xfId="21" applyFont="1" applyBorder="1">
      <alignment/>
      <protection/>
    </xf>
    <xf numFmtId="0" fontId="7" fillId="0" borderId="25" xfId="0" applyFont="1" applyBorder="1" applyAlignment="1">
      <alignment wrapText="1"/>
    </xf>
    <xf numFmtId="0" fontId="7" fillId="0" borderId="14" xfId="0" applyFont="1" applyBorder="1" applyProtection="1">
      <protection locked="0"/>
    </xf>
    <xf numFmtId="14" fontId="14" fillId="0" borderId="31" xfId="0" applyNumberFormat="1" applyFont="1" applyBorder="1" applyAlignment="1">
      <alignment horizontal="center"/>
    </xf>
    <xf numFmtId="0" fontId="7" fillId="0" borderId="15" xfId="0" applyFont="1" applyBorder="1"/>
    <xf numFmtId="0" fontId="7" fillId="0" borderId="4" xfId="21" applyFont="1" applyBorder="1" applyAlignment="1">
      <alignment horizontal="left"/>
      <protection/>
    </xf>
    <xf numFmtId="0" fontId="7" fillId="0" borderId="24" xfId="0" applyFont="1" applyBorder="1"/>
    <xf numFmtId="0" fontId="7" fillId="0" borderId="40" xfId="0" applyFont="1" applyBorder="1"/>
    <xf numFmtId="164" fontId="7" fillId="0" borderId="41" xfId="21" applyNumberFormat="1" applyFont="1" applyBorder="1" applyAlignment="1">
      <alignment horizontal="right"/>
      <protection/>
    </xf>
    <xf numFmtId="0" fontId="7" fillId="0" borderId="6" xfId="21" applyFont="1" applyBorder="1">
      <alignment/>
      <protection/>
    </xf>
    <xf numFmtId="0" fontId="19" fillId="0" borderId="7" xfId="21" applyFont="1" applyBorder="1">
      <alignment/>
      <protection/>
    </xf>
    <xf numFmtId="0" fontId="7" fillId="0" borderId="34" xfId="21" applyFont="1" applyBorder="1" applyAlignment="1">
      <alignment horizontal="left"/>
      <protection/>
    </xf>
    <xf numFmtId="0" fontId="11" fillId="0" borderId="26" xfId="21" applyFont="1" applyBorder="1">
      <alignment/>
      <protection/>
    </xf>
    <xf numFmtId="0" fontId="7" fillId="0" borderId="26" xfId="0" applyFont="1" applyBorder="1" applyAlignment="1">
      <alignment horizontal="right"/>
    </xf>
    <xf numFmtId="3" fontId="11" fillId="0" borderId="26" xfId="0" applyNumberFormat="1" applyFont="1" applyBorder="1" applyAlignment="1" applyProtection="1">
      <alignment horizontal="right"/>
      <protection locked="0"/>
    </xf>
    <xf numFmtId="8" fontId="11" fillId="0" borderId="27" xfId="0" applyNumberFormat="1" applyFont="1" applyBorder="1" applyProtection="1">
      <protection locked="0"/>
    </xf>
    <xf numFmtId="164" fontId="7" fillId="0" borderId="28" xfId="21" applyNumberFormat="1" applyFont="1" applyBorder="1" applyAlignment="1">
      <alignment horizontal="right"/>
      <protection/>
    </xf>
    <xf numFmtId="164" fontId="11" fillId="0" borderId="7" xfId="0" applyNumberFormat="1" applyFont="1" applyBorder="1"/>
    <xf numFmtId="164" fontId="11" fillId="0" borderId="38" xfId="0" applyNumberFormat="1" applyFont="1" applyBorder="1"/>
    <xf numFmtId="0" fontId="7" fillId="0" borderId="1" xfId="21" applyFont="1" applyBorder="1" applyAlignment="1">
      <alignment vertical="center"/>
      <protection/>
    </xf>
    <xf numFmtId="0" fontId="7" fillId="0" borderId="2" xfId="21" applyFont="1" applyBorder="1" applyAlignment="1">
      <alignment vertical="center"/>
      <protection/>
    </xf>
    <xf numFmtId="0" fontId="7" fillId="0" borderId="20" xfId="0" applyFont="1" applyBorder="1" applyAlignment="1" applyProtection="1">
      <alignment vertical="center"/>
      <protection locked="0"/>
    </xf>
    <xf numFmtId="8" fontId="7" fillId="0" borderId="19" xfId="0" applyNumberFormat="1" applyFont="1" applyBorder="1" applyAlignment="1">
      <alignment horizontal="right" vertical="center"/>
    </xf>
    <xf numFmtId="8" fontId="7" fillId="0" borderId="22" xfId="21" applyNumberFormat="1" applyFont="1" applyBorder="1" applyAlignment="1">
      <alignment horizontal="right" vertical="center"/>
      <protection/>
    </xf>
    <xf numFmtId="0" fontId="7" fillId="0" borderId="3" xfId="21" applyFont="1" applyBorder="1" applyAlignment="1">
      <alignment vertical="center"/>
      <protection/>
    </xf>
    <xf numFmtId="0" fontId="7" fillId="0" borderId="4" xfId="21" applyFont="1" applyBorder="1" applyAlignment="1">
      <alignment vertical="center"/>
      <protection/>
    </xf>
    <xf numFmtId="0" fontId="7" fillId="0" borderId="25" xfId="0" applyFont="1" applyBorder="1" applyAlignment="1">
      <alignment vertical="center" wrapText="1"/>
    </xf>
    <xf numFmtId="164" fontId="7" fillId="0" borderId="31" xfId="21" applyNumberFormat="1" applyFont="1" applyBorder="1" applyAlignment="1">
      <alignment horizontal="right" vertical="center"/>
      <protection/>
    </xf>
    <xf numFmtId="0" fontId="7" fillId="0" borderId="24" xfId="0" applyFont="1" applyBorder="1" applyAlignment="1">
      <alignment vertical="center"/>
    </xf>
    <xf numFmtId="0" fontId="7" fillId="0" borderId="4" xfId="21" applyFont="1" applyBorder="1" applyAlignment="1">
      <alignment horizontal="left" vertical="center"/>
      <protection/>
    </xf>
    <xf numFmtId="164" fontId="7" fillId="0" borderId="42" xfId="21" applyNumberFormat="1" applyFont="1" applyBorder="1" applyAlignment="1">
      <alignment horizontal="right" vertical="center"/>
      <protection/>
    </xf>
    <xf numFmtId="164" fontId="7" fillId="0" borderId="41" xfId="21" applyNumberFormat="1" applyFont="1" applyBorder="1" applyAlignment="1">
      <alignment horizontal="right" vertical="center"/>
      <protection/>
    </xf>
    <xf numFmtId="0" fontId="7" fillId="0" borderId="6" xfId="21" applyFont="1" applyBorder="1" applyAlignment="1">
      <alignment vertical="center"/>
      <protection/>
    </xf>
    <xf numFmtId="0" fontId="19" fillId="0" borderId="7" xfId="21" applyFont="1" applyBorder="1" applyAlignment="1">
      <alignment vertical="center"/>
      <protection/>
    </xf>
    <xf numFmtId="0" fontId="7" fillId="0" borderId="34" xfId="21" applyFont="1" applyBorder="1" applyAlignment="1">
      <alignment horizontal="left" vertical="center"/>
      <protection/>
    </xf>
    <xf numFmtId="0" fontId="11" fillId="0" borderId="26" xfId="21" applyFont="1" applyBorder="1" applyAlignment="1">
      <alignment vertical="center"/>
      <protection/>
    </xf>
    <xf numFmtId="164" fontId="7" fillId="0" borderId="28" xfId="21" applyNumberFormat="1" applyFont="1" applyBorder="1" applyAlignment="1">
      <alignment horizontal="right" vertical="center"/>
      <protection/>
    </xf>
    <xf numFmtId="0" fontId="8" fillId="0" borderId="14" xfId="0" applyFont="1" applyBorder="1" applyAlignment="1">
      <alignment vertical="center"/>
    </xf>
    <xf numFmtId="8" fontId="7" fillId="0" borderId="24" xfId="0" applyNumberFormat="1" applyFont="1" applyBorder="1" applyProtection="1">
      <protection locked="0"/>
    </xf>
    <xf numFmtId="164" fontId="7" fillId="0" borderId="31" xfId="21" applyNumberFormat="1" applyFont="1" applyBorder="1" applyAlignment="1">
      <alignment horizontal="right"/>
      <protection/>
    </xf>
    <xf numFmtId="164" fontId="7" fillId="0" borderId="42" xfId="21" applyNumberFormat="1" applyFont="1" applyBorder="1" applyAlignment="1">
      <alignment horizontal="right"/>
      <protection/>
    </xf>
    <xf numFmtId="164" fontId="11" fillId="0" borderId="29" xfId="0" applyNumberFormat="1" applyFont="1" applyBorder="1" applyAlignment="1" applyProtection="1">
      <alignment horizontal="right"/>
      <protection locked="0"/>
    </xf>
    <xf numFmtId="164" fontId="7" fillId="3" borderId="0" xfId="0" applyNumberFormat="1" applyFont="1" applyFill="1" applyAlignment="1" applyProtection="1">
      <alignment horizontal="right"/>
      <protection locked="0"/>
    </xf>
    <xf numFmtId="0" fontId="7" fillId="3" borderId="15" xfId="0" applyFont="1" applyFill="1" applyBorder="1" applyAlignment="1">
      <alignment horizontal="right"/>
    </xf>
    <xf numFmtId="0" fontId="7" fillId="3" borderId="20" xfId="0" applyFont="1" applyFill="1" applyBorder="1" applyAlignment="1" applyProtection="1">
      <alignment horizontal="right"/>
      <protection locked="0"/>
    </xf>
    <xf numFmtId="8" fontId="7" fillId="3" borderId="20" xfId="0" applyNumberFormat="1" applyFont="1" applyFill="1" applyBorder="1" applyProtection="1">
      <protection locked="0"/>
    </xf>
    <xf numFmtId="164" fontId="7" fillId="3" borderId="31" xfId="0" applyNumberFormat="1" applyFont="1" applyFill="1" applyBorder="1" applyAlignment="1" applyProtection="1">
      <alignment horizontal="right"/>
      <protection locked="0"/>
    </xf>
    <xf numFmtId="0" fontId="7" fillId="0" borderId="26" xfId="0" applyFont="1" applyBorder="1"/>
    <xf numFmtId="3" fontId="7" fillId="0" borderId="20" xfId="0" applyNumberFormat="1" applyFont="1" applyBorder="1" applyAlignment="1" applyProtection="1">
      <alignment vertical="center"/>
      <protection locked="0"/>
    </xf>
    <xf numFmtId="8" fontId="11" fillId="0" borderId="36" xfId="24" applyNumberFormat="1" applyFont="1" applyBorder="1" applyAlignment="1">
      <alignment vertical="center"/>
      <protection/>
    </xf>
    <xf numFmtId="0" fontId="8" fillId="0" borderId="1" xfId="0" applyFont="1" applyBorder="1"/>
    <xf numFmtId="0" fontId="8" fillId="0" borderId="28" xfId="0" applyFont="1" applyBorder="1"/>
    <xf numFmtId="0" fontId="8" fillId="0" borderId="22" xfId="0" applyFont="1" applyBorder="1"/>
    <xf numFmtId="8" fontId="8" fillId="3" borderId="19" xfId="0" applyNumberFormat="1" applyFont="1" applyFill="1" applyBorder="1"/>
    <xf numFmtId="8" fontId="8" fillId="3" borderId="23" xfId="0" applyNumberFormat="1" applyFont="1" applyFill="1" applyBorder="1"/>
    <xf numFmtId="0" fontId="8" fillId="0" borderId="31" xfId="0" applyFont="1" applyBorder="1"/>
    <xf numFmtId="0" fontId="18" fillId="0" borderId="32" xfId="0" applyFont="1" applyBorder="1" applyAlignment="1">
      <alignment horizontal="right"/>
    </xf>
    <xf numFmtId="0" fontId="8" fillId="0" borderId="32" xfId="0" applyFont="1" applyBorder="1"/>
    <xf numFmtId="0" fontId="8" fillId="0" borderId="14" xfId="0" applyFont="1" applyBorder="1" applyAlignment="1">
      <alignment horizontal="right"/>
    </xf>
    <xf numFmtId="0" fontId="8" fillId="0" borderId="43" xfId="0" applyFont="1" applyBorder="1"/>
    <xf numFmtId="8" fontId="8" fillId="0" borderId="40" xfId="0" applyNumberFormat="1" applyFont="1" applyBorder="1"/>
    <xf numFmtId="0" fontId="8" fillId="0" borderId="26" xfId="0" applyFont="1" applyBorder="1"/>
    <xf numFmtId="8" fontId="9" fillId="0" borderId="7" xfId="0" applyNumberFormat="1" applyFont="1" applyBorder="1"/>
    <xf numFmtId="8" fontId="7" fillId="0" borderId="22" xfId="21" applyNumberFormat="1" applyFont="1" applyBorder="1" applyAlignment="1">
      <alignment horizontal="right"/>
      <protection/>
    </xf>
    <xf numFmtId="164" fontId="11" fillId="0" borderId="36" xfId="0" applyNumberFormat="1" applyFont="1" applyBorder="1" applyAlignment="1">
      <alignment horizontal="right" vertical="center"/>
    </xf>
    <xf numFmtId="0" fontId="22" fillId="0" borderId="32" xfId="0" applyFont="1" applyBorder="1" applyAlignment="1">
      <alignment vertical="center" wrapText="1"/>
    </xf>
    <xf numFmtId="0" fontId="14" fillId="3" borderId="19" xfId="0" applyFont="1" applyFill="1" applyBorder="1"/>
    <xf numFmtId="0" fontId="7" fillId="3" borderId="19" xfId="21" applyFont="1" applyFill="1" applyBorder="1">
      <alignment/>
      <protection/>
    </xf>
    <xf numFmtId="0" fontId="7" fillId="3" borderId="21" xfId="0" applyFont="1" applyFill="1" applyBorder="1"/>
    <xf numFmtId="14" fontId="14" fillId="3" borderId="19" xfId="0" applyNumberFormat="1" applyFont="1" applyFill="1" applyBorder="1"/>
    <xf numFmtId="8" fontId="9" fillId="3" borderId="36" xfId="0" applyNumberFormat="1" applyFont="1" applyFill="1" applyBorder="1"/>
    <xf numFmtId="0" fontId="14" fillId="3" borderId="15" xfId="0" applyFont="1" applyFill="1" applyBorder="1"/>
    <xf numFmtId="0" fontId="7" fillId="3" borderId="15" xfId="21" applyFont="1" applyFill="1" applyBorder="1">
      <alignment/>
      <protection/>
    </xf>
    <xf numFmtId="0" fontId="7" fillId="3" borderId="24" xfId="0" applyFont="1" applyFill="1" applyBorder="1"/>
    <xf numFmtId="164" fontId="18" fillId="3" borderId="4" xfId="0" applyNumberFormat="1" applyFont="1" applyFill="1" applyBorder="1" applyAlignment="1" applyProtection="1">
      <alignment horizontal="right"/>
      <protection locked="0"/>
    </xf>
    <xf numFmtId="0" fontId="7" fillId="3" borderId="15" xfId="21" applyFont="1" applyFill="1" applyBorder="1" applyAlignment="1">
      <alignment horizontal="left"/>
      <protection/>
    </xf>
    <xf numFmtId="0" fontId="8" fillId="0" borderId="1" xfId="0" applyFont="1" applyBorder="1" applyAlignment="1">
      <alignment vertical="center"/>
    </xf>
    <xf numFmtId="0" fontId="8" fillId="0" borderId="22" xfId="0" applyFont="1" applyBorder="1" applyAlignment="1">
      <alignment vertical="center"/>
    </xf>
    <xf numFmtId="0" fontId="8" fillId="0" borderId="19" xfId="0" applyFont="1" applyBorder="1" applyAlignment="1">
      <alignment vertical="center"/>
    </xf>
    <xf numFmtId="3" fontId="8" fillId="0" borderId="20" xfId="0" applyNumberFormat="1" applyFont="1" applyBorder="1" applyAlignment="1">
      <alignment vertical="center"/>
    </xf>
    <xf numFmtId="8" fontId="8" fillId="0" borderId="21" xfId="0" applyNumberFormat="1" applyFont="1" applyBorder="1" applyAlignment="1">
      <alignment vertical="center"/>
    </xf>
    <xf numFmtId="8" fontId="9" fillId="0" borderId="36" xfId="0" applyNumberFormat="1" applyFont="1" applyBorder="1" applyAlignment="1">
      <alignment vertical="center"/>
    </xf>
    <xf numFmtId="0" fontId="8" fillId="0" borderId="3" xfId="0" applyFont="1" applyBorder="1" applyAlignment="1">
      <alignment vertical="center"/>
    </xf>
    <xf numFmtId="0" fontId="8" fillId="0" borderId="31" xfId="0" applyFont="1" applyBorder="1" applyAlignment="1">
      <alignment vertical="center"/>
    </xf>
    <xf numFmtId="0" fontId="8" fillId="0" borderId="15" xfId="0" applyFont="1" applyBorder="1" applyAlignment="1">
      <alignment vertical="center"/>
    </xf>
    <xf numFmtId="3" fontId="8" fillId="0" borderId="14" xfId="0" applyNumberFormat="1" applyFont="1" applyBorder="1" applyAlignment="1">
      <alignment vertical="center"/>
    </xf>
    <xf numFmtId="8" fontId="8" fillId="0" borderId="24" xfId="0" applyNumberFormat="1" applyFont="1" applyBorder="1" applyAlignment="1">
      <alignment vertical="center"/>
    </xf>
    <xf numFmtId="8" fontId="8" fillId="0" borderId="15" xfId="0" applyNumberFormat="1" applyFont="1" applyBorder="1" applyAlignment="1">
      <alignment vertical="center"/>
    </xf>
    <xf numFmtId="164" fontId="8" fillId="0" borderId="15" xfId="0" applyNumberFormat="1" applyFont="1" applyBorder="1" applyAlignment="1">
      <alignment vertical="center"/>
    </xf>
    <xf numFmtId="0" fontId="17" fillId="0" borderId="32" xfId="0" applyFont="1" applyBorder="1" applyAlignment="1">
      <alignment vertical="center"/>
    </xf>
    <xf numFmtId="0" fontId="15" fillId="0" borderId="31" xfId="0" applyFont="1" applyBorder="1" applyAlignment="1">
      <alignment vertical="center"/>
    </xf>
    <xf numFmtId="0" fontId="8" fillId="0" borderId="15" xfId="0" applyFont="1" applyBorder="1" applyAlignment="1">
      <alignment horizontal="left" vertical="center"/>
    </xf>
    <xf numFmtId="0" fontId="8" fillId="0" borderId="6" xfId="0" applyFont="1" applyBorder="1" applyAlignment="1">
      <alignment vertical="center"/>
    </xf>
    <xf numFmtId="0" fontId="8" fillId="0" borderId="28" xfId="0" applyFont="1" applyBorder="1" applyAlignment="1">
      <alignment vertical="center"/>
    </xf>
    <xf numFmtId="0" fontId="8" fillId="0" borderId="7" xfId="0" applyFont="1" applyBorder="1" applyAlignment="1">
      <alignment vertical="center"/>
    </xf>
    <xf numFmtId="0" fontId="9" fillId="0" borderId="26" xfId="0" applyFont="1" applyBorder="1" applyAlignment="1">
      <alignment vertical="center"/>
    </xf>
    <xf numFmtId="3" fontId="9" fillId="0" borderId="26" xfId="0" applyNumberFormat="1" applyFont="1" applyBorder="1" applyAlignment="1">
      <alignment vertical="center"/>
    </xf>
    <xf numFmtId="8" fontId="9" fillId="0" borderId="27" xfId="0" applyNumberFormat="1" applyFont="1" applyBorder="1" applyAlignment="1">
      <alignment vertical="center"/>
    </xf>
    <xf numFmtId="8" fontId="9" fillId="0" borderId="29" xfId="0" applyNumberFormat="1" applyFont="1" applyBorder="1" applyAlignment="1">
      <alignment vertical="center"/>
    </xf>
    <xf numFmtId="164" fontId="9" fillId="0" borderId="26" xfId="0" applyNumberFormat="1" applyFont="1" applyBorder="1" applyAlignment="1">
      <alignment vertical="center"/>
    </xf>
    <xf numFmtId="8" fontId="9" fillId="0" borderId="17" xfId="0" applyNumberFormat="1" applyFont="1" applyBorder="1" applyAlignment="1">
      <alignment vertical="center"/>
    </xf>
    <xf numFmtId="0" fontId="17" fillId="0" borderId="32" xfId="0" applyFont="1" applyBorder="1"/>
    <xf numFmtId="0" fontId="8" fillId="0" borderId="24" xfId="0" applyFont="1" applyBorder="1"/>
    <xf numFmtId="0" fontId="8" fillId="0" borderId="43" xfId="0" applyFont="1" applyBorder="1" applyAlignment="1">
      <alignment horizontal="right"/>
    </xf>
    <xf numFmtId="0" fontId="8" fillId="0" borderId="44" xfId="0" applyFont="1" applyBorder="1"/>
    <xf numFmtId="0" fontId="7" fillId="3" borderId="14" xfId="0" applyFont="1" applyFill="1" applyBorder="1" applyAlignment="1" applyProtection="1">
      <alignment horizontal="right" vertical="center"/>
      <protection locked="0"/>
    </xf>
    <xf numFmtId="8" fontId="7" fillId="3" borderId="24" xfId="0" applyNumberFormat="1" applyFont="1" applyFill="1" applyBorder="1" applyAlignment="1" applyProtection="1">
      <alignment vertical="center"/>
      <protection locked="0"/>
    </xf>
    <xf numFmtId="14" fontId="14" fillId="3" borderId="31" xfId="0" applyNumberFormat="1" applyFont="1" applyFill="1" applyBorder="1" applyAlignment="1">
      <alignment horizontal="center" vertical="center"/>
    </xf>
    <xf numFmtId="0" fontId="7" fillId="3" borderId="14" xfId="0" applyFont="1" applyFill="1" applyBorder="1" applyAlignment="1">
      <alignment vertical="center"/>
    </xf>
    <xf numFmtId="0" fontId="22" fillId="0" borderId="32" xfId="0" applyFont="1" applyBorder="1" applyAlignment="1">
      <alignment horizontal="justify" vertical="center" wrapText="1"/>
    </xf>
    <xf numFmtId="0" fontId="7" fillId="0" borderId="19" xfId="21" applyFont="1" applyBorder="1">
      <alignment/>
      <protection/>
    </xf>
    <xf numFmtId="0" fontId="7" fillId="0" borderId="40" xfId="24" applyFont="1" applyBorder="1">
      <alignment/>
      <protection/>
    </xf>
    <xf numFmtId="164" fontId="7" fillId="0" borderId="39" xfId="0" applyNumberFormat="1" applyFont="1" applyBorder="1" applyAlignment="1">
      <alignment vertical="center"/>
    </xf>
    <xf numFmtId="0" fontId="23" fillId="0" borderId="32" xfId="0" applyFont="1" applyBorder="1" applyAlignment="1">
      <alignment vertical="center"/>
    </xf>
    <xf numFmtId="0" fontId="7" fillId="0" borderId="40" xfId="0" applyFont="1" applyBorder="1" applyAlignment="1">
      <alignment vertical="center"/>
    </xf>
    <xf numFmtId="164" fontId="11" fillId="3" borderId="7" xfId="0" applyNumberFormat="1" applyFont="1" applyFill="1" applyBorder="1" applyAlignment="1">
      <alignment vertical="center"/>
    </xf>
    <xf numFmtId="0" fontId="0" fillId="0" borderId="40" xfId="0" applyBorder="1" applyAlignment="1">
      <alignment vertical="center" wrapText="1"/>
    </xf>
    <xf numFmtId="164" fontId="11" fillId="0" borderId="13" xfId="0" applyNumberFormat="1" applyFont="1" applyBorder="1" applyAlignment="1">
      <alignment vertical="center"/>
    </xf>
    <xf numFmtId="3" fontId="7" fillId="3" borderId="19" xfId="0" applyNumberFormat="1" applyFont="1" applyFill="1" applyBorder="1" applyAlignment="1" applyProtection="1">
      <alignment horizontal="right"/>
      <protection locked="0"/>
    </xf>
    <xf numFmtId="3" fontId="7" fillId="3" borderId="14" xfId="0" applyNumberFormat="1" applyFont="1" applyFill="1" applyBorder="1" applyAlignment="1" applyProtection="1">
      <alignment horizontal="right"/>
      <protection locked="0"/>
    </xf>
    <xf numFmtId="164" fontId="7" fillId="3" borderId="4" xfId="0" applyNumberFormat="1" applyFont="1" applyFill="1" applyBorder="1" applyAlignment="1" applyProtection="1">
      <alignment horizontal="left"/>
      <protection locked="0"/>
    </xf>
    <xf numFmtId="0" fontId="7" fillId="3" borderId="0" xfId="0" applyFont="1" applyFill="1" applyAlignment="1">
      <alignment horizontal="left"/>
    </xf>
    <xf numFmtId="3" fontId="11" fillId="3" borderId="34" xfId="0" applyNumberFormat="1" applyFont="1" applyFill="1" applyBorder="1" applyAlignment="1" applyProtection="1">
      <alignment horizontal="right"/>
      <protection locked="0"/>
    </xf>
    <xf numFmtId="0" fontId="7" fillId="0" borderId="22" xfId="0" applyFont="1" applyBorder="1"/>
    <xf numFmtId="14" fontId="7" fillId="0" borderId="35" xfId="0" applyNumberFormat="1" applyFont="1" applyBorder="1" applyAlignment="1">
      <alignment horizontal="right"/>
    </xf>
    <xf numFmtId="164" fontId="7" fillId="0" borderId="23" xfId="0" applyNumberFormat="1" applyFont="1" applyBorder="1" applyAlignment="1" applyProtection="1">
      <alignment horizontal="right"/>
      <protection locked="0"/>
    </xf>
    <xf numFmtId="164" fontId="7" fillId="0" borderId="2" xfId="0" applyNumberFormat="1" applyFont="1" applyBorder="1" applyAlignment="1" applyProtection="1">
      <alignment horizontal="right"/>
      <protection locked="0"/>
    </xf>
    <xf numFmtId="164" fontId="17" fillId="0" borderId="35" xfId="0" applyNumberFormat="1" applyFont="1" applyBorder="1" applyAlignment="1" applyProtection="1">
      <alignment horizontal="right"/>
      <protection locked="0"/>
    </xf>
    <xf numFmtId="0" fontId="17" fillId="0" borderId="0" xfId="0" applyFont="1"/>
    <xf numFmtId="0" fontId="17" fillId="3" borderId="30" xfId="0" applyFont="1" applyFill="1" applyBorder="1"/>
    <xf numFmtId="0" fontId="17" fillId="0" borderId="31" xfId="0" applyFont="1" applyBorder="1"/>
    <xf numFmtId="14" fontId="17" fillId="0" borderId="0" xfId="0" applyNumberFormat="1" applyFont="1" applyAlignment="1">
      <alignment horizontal="center"/>
    </xf>
    <xf numFmtId="8" fontId="17" fillId="0" borderId="15" xfId="0" applyNumberFormat="1" applyFont="1" applyBorder="1" applyAlignment="1">
      <alignment horizontal="right"/>
    </xf>
    <xf numFmtId="164" fontId="7" fillId="0" borderId="25" xfId="0" applyNumberFormat="1" applyFont="1" applyBorder="1" applyAlignment="1" applyProtection="1">
      <alignment horizontal="right"/>
      <protection locked="0"/>
    </xf>
    <xf numFmtId="164" fontId="17" fillId="0" borderId="4" xfId="0" applyNumberFormat="1" applyFont="1" applyBorder="1" applyAlignment="1" applyProtection="1">
      <alignment horizontal="right"/>
      <protection locked="0"/>
    </xf>
    <xf numFmtId="164" fontId="18" fillId="0" borderId="32" xfId="0" applyNumberFormat="1" applyFont="1" applyBorder="1" applyAlignment="1">
      <alignment horizontal="right"/>
    </xf>
    <xf numFmtId="14" fontId="14" fillId="0" borderId="0" xfId="0" applyNumberFormat="1" applyFont="1" applyAlignment="1">
      <alignment horizontal="center"/>
    </xf>
    <xf numFmtId="164" fontId="18" fillId="0" borderId="4" xfId="0" applyNumberFormat="1" applyFont="1" applyBorder="1" applyAlignment="1" applyProtection="1">
      <alignment horizontal="right"/>
      <protection locked="0"/>
    </xf>
    <xf numFmtId="0" fontId="7" fillId="0" borderId="14" xfId="0" applyFont="1" applyBorder="1" applyAlignment="1">
      <alignment horizontal="left"/>
    </xf>
    <xf numFmtId="8" fontId="7" fillId="0" borderId="40" xfId="0" applyNumberFormat="1" applyFont="1" applyBorder="1" applyAlignment="1">
      <alignment horizontal="right"/>
    </xf>
    <xf numFmtId="0" fontId="16" fillId="0" borderId="28" xfId="0" applyFont="1" applyBorder="1"/>
    <xf numFmtId="0" fontId="11" fillId="0" borderId="34" xfId="0" applyFont="1" applyBorder="1" applyAlignment="1">
      <alignment horizontal="right"/>
    </xf>
    <xf numFmtId="1" fontId="11" fillId="0" borderId="34" xfId="0" applyNumberFormat="1" applyFont="1" applyBorder="1" applyAlignment="1" applyProtection="1">
      <alignment horizontal="right"/>
      <protection locked="0"/>
    </xf>
    <xf numFmtId="8" fontId="11" fillId="3" borderId="7" xfId="0" applyNumberFormat="1" applyFont="1" applyFill="1" applyBorder="1" applyProtection="1">
      <protection locked="0"/>
    </xf>
    <xf numFmtId="8" fontId="11" fillId="0" borderId="7" xfId="0" applyNumberFormat="1" applyFont="1" applyBorder="1" applyAlignment="1">
      <alignment horizontal="right"/>
    </xf>
    <xf numFmtId="0" fontId="7" fillId="0" borderId="0" xfId="0" applyFont="1" applyAlignment="1">
      <alignment horizontal="left" vertical="top"/>
    </xf>
    <xf numFmtId="8" fontId="8" fillId="0" borderId="19" xfId="0" applyNumberFormat="1" applyFont="1" applyBorder="1"/>
    <xf numFmtId="14" fontId="8" fillId="0" borderId="31" xfId="0" applyNumberFormat="1" applyFont="1" applyBorder="1"/>
    <xf numFmtId="8" fontId="8" fillId="0" borderId="15" xfId="0" applyNumberFormat="1" applyFont="1" applyBorder="1"/>
    <xf numFmtId="0" fontId="7" fillId="3" borderId="14" xfId="0" applyFont="1" applyFill="1" applyBorder="1" applyAlignment="1">
      <alignment wrapText="1"/>
    </xf>
    <xf numFmtId="14" fontId="17" fillId="0" borderId="15" xfId="0" applyNumberFormat="1" applyFont="1" applyBorder="1"/>
    <xf numFmtId="8" fontId="18" fillId="0" borderId="15" xfId="0" applyNumberFormat="1" applyFont="1" applyBorder="1"/>
    <xf numFmtId="7" fontId="7" fillId="0" borderId="25" xfId="0" applyNumberFormat="1" applyFont="1" applyBorder="1"/>
    <xf numFmtId="14" fontId="8" fillId="0" borderId="22" xfId="0" applyNumberFormat="1" applyFont="1" applyBorder="1" applyAlignment="1">
      <alignment horizontal="right"/>
    </xf>
    <xf numFmtId="0" fontId="8" fillId="3" borderId="19" xfId="0" applyFont="1" applyFill="1" applyBorder="1"/>
    <xf numFmtId="164" fontId="8" fillId="3" borderId="19" xfId="0" applyNumberFormat="1" applyFont="1" applyFill="1" applyBorder="1"/>
    <xf numFmtId="0" fontId="8" fillId="3" borderId="15" xfId="0" applyFont="1" applyFill="1" applyBorder="1"/>
    <xf numFmtId="164" fontId="8" fillId="3" borderId="15" xfId="0" applyNumberFormat="1" applyFont="1" applyFill="1" applyBorder="1"/>
    <xf numFmtId="0" fontId="17" fillId="3" borderId="32" xfId="0" applyFont="1" applyFill="1" applyBorder="1"/>
    <xf numFmtId="164" fontId="7" fillId="3" borderId="25" xfId="0" applyNumberFormat="1" applyFont="1" applyFill="1" applyBorder="1"/>
    <xf numFmtId="164" fontId="15" fillId="3" borderId="15" xfId="0" applyNumberFormat="1" applyFont="1" applyFill="1" applyBorder="1"/>
    <xf numFmtId="0" fontId="18" fillId="3" borderId="32" xfId="0" applyFont="1" applyFill="1" applyBorder="1" applyAlignment="1">
      <alignment horizontal="right"/>
    </xf>
    <xf numFmtId="0" fontId="8" fillId="3" borderId="32" xfId="0" applyFont="1" applyFill="1" applyBorder="1"/>
    <xf numFmtId="8" fontId="9" fillId="3" borderId="29" xfId="0" applyNumberFormat="1" applyFont="1" applyFill="1" applyBorder="1"/>
    <xf numFmtId="8" fontId="9" fillId="3" borderId="26" xfId="0" applyNumberFormat="1" applyFont="1" applyFill="1" applyBorder="1"/>
    <xf numFmtId="164" fontId="9" fillId="3" borderId="26" xfId="0" applyNumberFormat="1" applyFont="1" applyFill="1" applyBorder="1"/>
    <xf numFmtId="8" fontId="9" fillId="3" borderId="17" xfId="0" applyNumberFormat="1" applyFont="1" applyFill="1" applyBorder="1"/>
    <xf numFmtId="0" fontId="8" fillId="0" borderId="23" xfId="0" applyFont="1" applyBorder="1" applyAlignment="1">
      <alignment vertical="center"/>
    </xf>
    <xf numFmtId="0" fontId="8" fillId="3" borderId="20" xfId="0" applyFont="1" applyFill="1" applyBorder="1" applyAlignment="1">
      <alignment horizontal="right" vertical="center"/>
    </xf>
    <xf numFmtId="14" fontId="7" fillId="3" borderId="22" xfId="0" applyNumberFormat="1" applyFont="1" applyFill="1" applyBorder="1" applyAlignment="1">
      <alignment vertical="center"/>
    </xf>
    <xf numFmtId="8" fontId="7" fillId="3" borderId="19" xfId="0" applyNumberFormat="1" applyFont="1" applyFill="1" applyBorder="1" applyAlignment="1">
      <alignment horizontal="right" vertical="center"/>
    </xf>
    <xf numFmtId="8" fontId="7" fillId="3" borderId="23" xfId="0" applyNumberFormat="1" applyFont="1" applyFill="1" applyBorder="1" applyAlignment="1">
      <alignment vertical="center"/>
    </xf>
    <xf numFmtId="164" fontId="8" fillId="0" borderId="20" xfId="0" applyNumberFormat="1" applyFont="1" applyBorder="1"/>
    <xf numFmtId="0" fontId="8" fillId="3" borderId="3" xfId="0" applyFont="1" applyFill="1" applyBorder="1" applyAlignment="1">
      <alignment vertical="center"/>
    </xf>
    <xf numFmtId="0" fontId="8" fillId="3" borderId="14" xfId="0" applyFont="1" applyFill="1" applyBorder="1" applyAlignment="1">
      <alignment horizontal="right" vertical="center"/>
    </xf>
    <xf numFmtId="14" fontId="7" fillId="3" borderId="31" xfId="0" applyNumberFormat="1" applyFont="1" applyFill="1" applyBorder="1" applyAlignment="1">
      <alignment vertical="center"/>
    </xf>
    <xf numFmtId="8" fontId="7" fillId="3" borderId="15" xfId="0" applyNumberFormat="1" applyFont="1" applyFill="1" applyBorder="1" applyAlignment="1">
      <alignment horizontal="right" vertical="center"/>
    </xf>
    <xf numFmtId="8" fontId="7" fillId="3" borderId="25" xfId="0" applyNumberFormat="1" applyFont="1" applyFill="1" applyBorder="1" applyAlignment="1">
      <alignment vertical="center"/>
    </xf>
    <xf numFmtId="164" fontId="8" fillId="0" borderId="14" xfId="0" applyNumberFormat="1" applyFont="1" applyBorder="1"/>
    <xf numFmtId="8" fontId="8" fillId="0" borderId="31" xfId="0" applyNumberFormat="1" applyFont="1" applyBorder="1" applyAlignment="1">
      <alignment vertical="center"/>
    </xf>
    <xf numFmtId="14" fontId="25" fillId="0" borderId="31" xfId="0" applyNumberFormat="1" applyFont="1" applyBorder="1" applyAlignment="1">
      <alignment vertical="center"/>
    </xf>
    <xf numFmtId="8" fontId="25" fillId="0" borderId="15" xfId="0" applyNumberFormat="1" applyFont="1" applyBorder="1" applyAlignment="1">
      <alignment horizontal="right" vertical="center"/>
    </xf>
    <xf numFmtId="8" fontId="25" fillId="0" borderId="31" xfId="0" applyNumberFormat="1" applyFont="1" applyBorder="1" applyAlignment="1">
      <alignment vertical="center"/>
    </xf>
    <xf numFmtId="8" fontId="25" fillId="0" borderId="15" xfId="0" applyNumberFormat="1" applyFont="1" applyBorder="1" applyAlignment="1">
      <alignment vertical="center"/>
    </xf>
    <xf numFmtId="164" fontId="7" fillId="3" borderId="25" xfId="0" applyNumberFormat="1" applyFont="1" applyFill="1" applyBorder="1" applyAlignment="1">
      <alignment vertical="center"/>
    </xf>
    <xf numFmtId="0" fontId="8" fillId="0" borderId="4" xfId="0" applyFont="1" applyBorder="1" applyAlignment="1">
      <alignment vertical="center"/>
    </xf>
    <xf numFmtId="164" fontId="18" fillId="0" borderId="15" xfId="0" applyNumberFormat="1" applyFont="1" applyBorder="1" applyAlignment="1">
      <alignment vertical="center"/>
    </xf>
    <xf numFmtId="8" fontId="7" fillId="0" borderId="42" xfId="0" applyNumberFormat="1" applyFont="1" applyBorder="1" applyAlignment="1">
      <alignment vertical="center"/>
    </xf>
    <xf numFmtId="0" fontId="8" fillId="3" borderId="40" xfId="0" applyFont="1" applyFill="1" applyBorder="1" applyAlignment="1">
      <alignment horizontal="right" vertical="center"/>
    </xf>
    <xf numFmtId="7" fontId="7" fillId="3" borderId="25" xfId="0" applyNumberFormat="1" applyFont="1" applyFill="1" applyBorder="1" applyAlignment="1">
      <alignment vertical="center"/>
    </xf>
    <xf numFmtId="0" fontId="8" fillId="3" borderId="15" xfId="0" applyFont="1" applyFill="1" applyBorder="1" applyAlignment="1">
      <alignment vertical="center"/>
    </xf>
    <xf numFmtId="8" fontId="8" fillId="0" borderId="40" xfId="0" applyNumberFormat="1" applyFont="1" applyBorder="1" applyAlignment="1">
      <alignment vertical="center"/>
    </xf>
    <xf numFmtId="0" fontId="8" fillId="0" borderId="34" xfId="0" applyFont="1" applyBorder="1" applyAlignment="1">
      <alignment vertical="center"/>
    </xf>
    <xf numFmtId="0" fontId="9" fillId="0" borderId="7" xfId="0" applyFont="1" applyBorder="1" applyAlignment="1">
      <alignment vertical="center"/>
    </xf>
    <xf numFmtId="8" fontId="9" fillId="0" borderId="34" xfId="0" applyNumberFormat="1" applyFont="1" applyBorder="1" applyAlignment="1">
      <alignment vertical="center"/>
    </xf>
    <xf numFmtId="8" fontId="9" fillId="3" borderId="26" xfId="0" applyNumberFormat="1" applyFont="1" applyFill="1" applyBorder="1" applyAlignment="1">
      <alignment vertical="center"/>
    </xf>
    <xf numFmtId="164" fontId="7" fillId="0" borderId="25" xfId="0" applyNumberFormat="1" applyFont="1" applyBorder="1"/>
    <xf numFmtId="164" fontId="11" fillId="0" borderId="15" xfId="21" applyNumberFormat="1" applyFont="1" applyBorder="1" applyAlignment="1">
      <alignment horizontal="right" vertical="center"/>
      <protection/>
    </xf>
    <xf numFmtId="0" fontId="8" fillId="0" borderId="40" xfId="0" applyFont="1" applyBorder="1" applyAlignment="1">
      <alignment horizontal="right"/>
    </xf>
    <xf numFmtId="3" fontId="8" fillId="0" borderId="40" xfId="0" applyNumberFormat="1" applyFont="1" applyBorder="1"/>
    <xf numFmtId="8" fontId="8" fillId="0" borderId="42" xfId="0" applyNumberFormat="1" applyFont="1" applyBorder="1"/>
    <xf numFmtId="8" fontId="8" fillId="0" borderId="45" xfId="0" applyNumberFormat="1" applyFont="1" applyBorder="1"/>
    <xf numFmtId="0" fontId="8" fillId="0" borderId="0" xfId="0" applyFont="1" applyAlignment="1">
      <alignment horizontal="right"/>
    </xf>
    <xf numFmtId="164" fontId="8" fillId="0" borderId="24" xfId="0" applyNumberFormat="1" applyFont="1" applyBorder="1"/>
    <xf numFmtId="164" fontId="7" fillId="0" borderId="24" xfId="0" applyNumberFormat="1" applyFont="1" applyBorder="1"/>
    <xf numFmtId="8" fontId="11" fillId="0" borderId="36" xfId="21" applyNumberFormat="1" applyFont="1" applyBorder="1" applyAlignment="1">
      <alignment horizontal="right" vertical="center" wrapText="1"/>
      <protection/>
    </xf>
    <xf numFmtId="14" fontId="14" fillId="0" borderId="31" xfId="0" applyNumberFormat="1" applyFont="1" applyBorder="1" applyAlignment="1">
      <alignment horizontal="right" vertical="center"/>
    </xf>
    <xf numFmtId="164" fontId="11" fillId="0" borderId="15" xfId="21" applyNumberFormat="1" applyFont="1" applyBorder="1" applyAlignment="1">
      <alignment horizontal="right"/>
      <protection/>
    </xf>
    <xf numFmtId="7" fontId="11" fillId="3" borderId="7" xfId="0" applyNumberFormat="1" applyFont="1" applyFill="1" applyBorder="1" applyAlignment="1">
      <alignment vertical="center"/>
    </xf>
    <xf numFmtId="0" fontId="7" fillId="0" borderId="35" xfId="21" applyFont="1" applyBorder="1">
      <alignment/>
      <protection/>
    </xf>
    <xf numFmtId="0" fontId="8" fillId="0" borderId="19" xfId="0" applyFont="1" applyBorder="1" applyAlignment="1">
      <alignment vertical="center" wrapText="1"/>
    </xf>
    <xf numFmtId="0" fontId="7" fillId="0" borderId="0" xfId="21" applyFont="1">
      <alignment/>
      <protection/>
    </xf>
    <xf numFmtId="0" fontId="7" fillId="0" borderId="15" xfId="0" applyFont="1" applyBorder="1" applyAlignment="1">
      <alignment vertical="center" wrapText="1"/>
    </xf>
    <xf numFmtId="0" fontId="8" fillId="0" borderId="45" xfId="0" applyFont="1" applyBorder="1"/>
    <xf numFmtId="0" fontId="20" fillId="0" borderId="25" xfId="0" applyFont="1" applyBorder="1"/>
    <xf numFmtId="0" fontId="7" fillId="0" borderId="45" xfId="0" applyFont="1" applyBorder="1" applyAlignment="1">
      <alignment wrapText="1"/>
    </xf>
    <xf numFmtId="0" fontId="23" fillId="0" borderId="32" xfId="0" applyFont="1" applyBorder="1" applyAlignment="1">
      <alignment horizontal="left" vertical="top" wrapText="1"/>
    </xf>
    <xf numFmtId="164" fontId="11" fillId="0" borderId="40" xfId="21" applyNumberFormat="1" applyFont="1" applyBorder="1" applyAlignment="1">
      <alignment horizontal="right"/>
      <protection/>
    </xf>
    <xf numFmtId="0" fontId="8" fillId="0" borderId="29" xfId="0" applyFont="1" applyBorder="1"/>
    <xf numFmtId="0" fontId="7" fillId="0" borderId="19" xfId="0" applyFont="1" applyBorder="1" applyAlignment="1">
      <alignment vertical="center"/>
    </xf>
    <xf numFmtId="0" fontId="7" fillId="0" borderId="23" xfId="0" applyFont="1" applyBorder="1" applyAlignment="1">
      <alignment horizontal="left" vertical="center" wrapText="1"/>
    </xf>
    <xf numFmtId="0" fontId="7" fillId="0" borderId="20" xfId="0" applyFont="1" applyBorder="1" applyAlignment="1">
      <alignment horizontal="left" vertical="center"/>
    </xf>
    <xf numFmtId="14" fontId="7" fillId="0" borderId="22" xfId="0" applyNumberFormat="1" applyFont="1" applyBorder="1" applyAlignment="1">
      <alignment horizontal="right" vertical="center"/>
    </xf>
    <xf numFmtId="0" fontId="7" fillId="0" borderId="14" xfId="0" applyFont="1" applyBorder="1" applyAlignment="1">
      <alignment horizontal="left" vertical="center"/>
    </xf>
    <xf numFmtId="14" fontId="7" fillId="0" borderId="31" xfId="0" applyNumberFormat="1" applyFont="1" applyBorder="1" applyAlignment="1">
      <alignment horizontal="center" vertical="center"/>
    </xf>
    <xf numFmtId="164" fontId="7" fillId="0" borderId="37" xfId="0" applyNumberFormat="1" applyFont="1" applyBorder="1" applyAlignment="1">
      <alignment vertical="center"/>
    </xf>
    <xf numFmtId="0" fontId="23" fillId="0" borderId="15" xfId="0" applyFont="1" applyBorder="1" applyAlignment="1">
      <alignment vertical="center" wrapText="1"/>
    </xf>
    <xf numFmtId="0" fontId="7" fillId="0" borderId="25" xfId="0" applyFont="1" applyBorder="1" applyAlignment="1">
      <alignment horizontal="left" vertical="center"/>
    </xf>
    <xf numFmtId="164" fontId="7" fillId="0" borderId="40" xfId="21" applyNumberFormat="1" applyFont="1" applyBorder="1" applyAlignment="1">
      <alignment horizontal="right" vertical="center"/>
      <protection/>
    </xf>
    <xf numFmtId="0" fontId="7" fillId="0" borderId="7" xfId="21" applyFont="1" applyBorder="1" applyAlignment="1">
      <alignment vertical="center"/>
      <protection/>
    </xf>
    <xf numFmtId="0" fontId="7" fillId="0" borderId="29" xfId="0" applyFont="1" applyBorder="1" applyAlignment="1">
      <alignment horizontal="left" vertical="center"/>
    </xf>
    <xf numFmtId="0" fontId="11" fillId="0" borderId="26" xfId="21" applyFont="1" applyBorder="1" applyAlignment="1">
      <alignment horizontal="left" vertical="center"/>
      <protection/>
    </xf>
    <xf numFmtId="0" fontId="7" fillId="3" borderId="15" xfId="0" applyFont="1" applyFill="1" applyBorder="1" applyAlignment="1" applyProtection="1">
      <alignment horizontal="right"/>
      <protection locked="0"/>
    </xf>
    <xf numFmtId="8" fontId="7" fillId="3" borderId="31" xfId="0" applyNumberFormat="1" applyFont="1" applyFill="1" applyBorder="1" applyProtection="1">
      <protection locked="0"/>
    </xf>
    <xf numFmtId="14" fontId="14" fillId="3" borderId="31" xfId="0" applyNumberFormat="1" applyFont="1" applyFill="1" applyBorder="1"/>
    <xf numFmtId="8" fontId="9" fillId="3" borderId="32" xfId="0" applyNumberFormat="1" applyFont="1" applyFill="1" applyBorder="1"/>
    <xf numFmtId="8" fontId="7" fillId="3" borderId="40" xfId="0" applyNumberFormat="1" applyFont="1" applyFill="1" applyBorder="1" applyAlignment="1">
      <alignment horizontal="right"/>
    </xf>
    <xf numFmtId="0" fontId="7" fillId="3" borderId="26" xfId="0" applyFont="1" applyFill="1" applyBorder="1"/>
    <xf numFmtId="164" fontId="11" fillId="3" borderId="7" xfId="0" applyNumberFormat="1" applyFont="1" applyFill="1" applyBorder="1" applyAlignment="1" applyProtection="1">
      <alignment horizontal="right"/>
      <protection locked="0"/>
    </xf>
    <xf numFmtId="0" fontId="7" fillId="0" borderId="18" xfId="0" applyFont="1" applyBorder="1" applyAlignment="1">
      <alignment vertical="center"/>
    </xf>
    <xf numFmtId="0" fontId="14" fillId="3" borderId="19" xfId="0" applyFont="1" applyFill="1" applyBorder="1" applyAlignment="1">
      <alignment vertical="center"/>
    </xf>
    <xf numFmtId="0" fontId="7" fillId="3" borderId="19" xfId="21" applyFont="1" applyFill="1" applyBorder="1" applyAlignment="1">
      <alignment vertical="center"/>
      <protection/>
    </xf>
    <xf numFmtId="0" fontId="7" fillId="3" borderId="20" xfId="0" applyFont="1" applyFill="1" applyBorder="1" applyAlignment="1">
      <alignment vertical="center"/>
    </xf>
    <xf numFmtId="0" fontId="7" fillId="3" borderId="19" xfId="0" applyFont="1" applyFill="1" applyBorder="1" applyAlignment="1">
      <alignment vertical="center"/>
    </xf>
    <xf numFmtId="0" fontId="7" fillId="3" borderId="20" xfId="0" applyFont="1" applyFill="1" applyBorder="1" applyAlignment="1">
      <alignment horizontal="right" vertical="center"/>
    </xf>
    <xf numFmtId="0" fontId="7" fillId="3" borderId="20" xfId="0" applyFont="1" applyFill="1" applyBorder="1" applyAlignment="1" applyProtection="1">
      <alignment horizontal="right" vertical="center"/>
      <protection locked="0"/>
    </xf>
    <xf numFmtId="8" fontId="7" fillId="3" borderId="20" xfId="0" applyNumberFormat="1" applyFont="1" applyFill="1" applyBorder="1" applyAlignment="1" applyProtection="1">
      <alignment vertical="center"/>
      <protection locked="0"/>
    </xf>
    <xf numFmtId="14" fontId="14" fillId="3" borderId="19" xfId="0" applyNumberFormat="1" applyFont="1" applyFill="1" applyBorder="1" applyAlignment="1">
      <alignment vertical="center"/>
    </xf>
    <xf numFmtId="164" fontId="7" fillId="3" borderId="19" xfId="0" applyNumberFormat="1" applyFont="1" applyFill="1" applyBorder="1" applyAlignment="1" applyProtection="1">
      <alignment horizontal="right" vertical="center"/>
      <protection locked="0"/>
    </xf>
    <xf numFmtId="164" fontId="7" fillId="3" borderId="20" xfId="0" applyNumberFormat="1" applyFont="1" applyFill="1" applyBorder="1" applyAlignment="1" applyProtection="1">
      <alignment horizontal="right" vertical="center"/>
      <protection locked="0"/>
    </xf>
    <xf numFmtId="164" fontId="7" fillId="3" borderId="35" xfId="0" applyNumberFormat="1" applyFont="1" applyFill="1" applyBorder="1" applyAlignment="1" applyProtection="1">
      <alignment horizontal="right" vertical="center"/>
      <protection locked="0"/>
    </xf>
    <xf numFmtId="8" fontId="9" fillId="3" borderId="36" xfId="0" applyNumberFormat="1" applyFont="1" applyFill="1" applyBorder="1" applyAlignment="1">
      <alignment vertical="center"/>
    </xf>
    <xf numFmtId="0" fontId="7" fillId="3" borderId="30" xfId="0" applyFont="1" applyFill="1" applyBorder="1" applyAlignment="1">
      <alignment vertical="center"/>
    </xf>
    <xf numFmtId="0" fontId="14" fillId="3" borderId="15" xfId="0" applyFont="1" applyFill="1" applyBorder="1" applyAlignment="1">
      <alignment vertical="center"/>
    </xf>
    <xf numFmtId="0" fontId="7" fillId="3" borderId="15" xfId="21" applyFont="1" applyFill="1" applyBorder="1" applyAlignment="1">
      <alignment vertical="center"/>
      <protection/>
    </xf>
    <xf numFmtId="0" fontId="7" fillId="3" borderId="42" xfId="0" applyFont="1" applyFill="1" applyBorder="1" applyAlignment="1">
      <alignment vertical="center"/>
    </xf>
    <xf numFmtId="0" fontId="7" fillId="3" borderId="14" xfId="0" applyFont="1" applyFill="1" applyBorder="1" applyAlignment="1">
      <alignment horizontal="right" vertical="center"/>
    </xf>
    <xf numFmtId="0" fontId="7" fillId="3" borderId="15" xfId="0" applyFont="1" applyFill="1" applyBorder="1" applyAlignment="1" applyProtection="1">
      <alignment horizontal="right" vertical="center"/>
      <protection locked="0"/>
    </xf>
    <xf numFmtId="8" fontId="7" fillId="3" borderId="31" xfId="0" applyNumberFormat="1" applyFont="1" applyFill="1" applyBorder="1" applyAlignment="1" applyProtection="1">
      <alignment vertical="center"/>
      <protection locked="0"/>
    </xf>
    <xf numFmtId="14" fontId="14" fillId="3" borderId="31" xfId="0" applyNumberFormat="1" applyFont="1" applyFill="1" applyBorder="1" applyAlignment="1">
      <alignment vertical="center"/>
    </xf>
    <xf numFmtId="164" fontId="7" fillId="3" borderId="31" xfId="0" applyNumberFormat="1" applyFont="1" applyFill="1" applyBorder="1" applyAlignment="1" applyProtection="1">
      <alignment horizontal="right" vertical="center"/>
      <protection locked="0"/>
    </xf>
    <xf numFmtId="164" fontId="7" fillId="3" borderId="14" xfId="0" applyNumberFormat="1" applyFont="1" applyFill="1" applyBorder="1" applyAlignment="1" applyProtection="1">
      <alignment horizontal="right" vertical="center"/>
      <protection locked="0"/>
    </xf>
    <xf numFmtId="164" fontId="7" fillId="3" borderId="4" xfId="0" applyNumberFormat="1" applyFont="1" applyFill="1" applyBorder="1" applyAlignment="1" applyProtection="1">
      <alignment horizontal="right" vertical="center"/>
      <protection locked="0"/>
    </xf>
    <xf numFmtId="164" fontId="7" fillId="3" borderId="0" xfId="0" applyNumberFormat="1" applyFont="1" applyFill="1" applyAlignment="1" applyProtection="1">
      <alignment horizontal="right" vertical="center"/>
      <protection locked="0"/>
    </xf>
    <xf numFmtId="8" fontId="9" fillId="3" borderId="32" xfId="0" applyNumberFormat="1" applyFont="1" applyFill="1" applyBorder="1" applyAlignment="1">
      <alignment vertical="center"/>
    </xf>
    <xf numFmtId="0" fontId="7" fillId="3" borderId="24" xfId="0" applyFont="1" applyFill="1" applyBorder="1" applyAlignment="1">
      <alignment vertical="center"/>
    </xf>
    <xf numFmtId="0" fontId="7" fillId="3" borderId="15" xfId="0" applyFont="1" applyFill="1" applyBorder="1" applyAlignment="1">
      <alignment horizontal="right" vertical="center"/>
    </xf>
    <xf numFmtId="14" fontId="7" fillId="3" borderId="31" xfId="0" applyNumberFormat="1" applyFont="1" applyFill="1" applyBorder="1" applyAlignment="1">
      <alignment horizontal="right" vertical="center"/>
    </xf>
    <xf numFmtId="164" fontId="18" fillId="3" borderId="4" xfId="0" applyNumberFormat="1" applyFont="1" applyFill="1" applyBorder="1" applyAlignment="1" applyProtection="1">
      <alignment horizontal="right" vertical="center"/>
      <protection locked="0"/>
    </xf>
    <xf numFmtId="164" fontId="18" fillId="3" borderId="32" xfId="0" applyNumberFormat="1" applyFont="1" applyFill="1" applyBorder="1" applyAlignment="1">
      <alignment horizontal="right" vertical="center"/>
    </xf>
    <xf numFmtId="0" fontId="15" fillId="3" borderId="15" xfId="0" applyFont="1" applyFill="1" applyBorder="1" applyAlignment="1">
      <alignment vertical="center"/>
    </xf>
    <xf numFmtId="0" fontId="7" fillId="3" borderId="15" xfId="21" applyFont="1" applyFill="1" applyBorder="1" applyAlignment="1">
      <alignment horizontal="left" vertical="center"/>
      <protection/>
    </xf>
    <xf numFmtId="14" fontId="7" fillId="3" borderId="40" xfId="0" applyNumberFormat="1" applyFont="1" applyFill="1" applyBorder="1" applyAlignment="1">
      <alignment horizontal="right" vertical="center"/>
    </xf>
    <xf numFmtId="164" fontId="7" fillId="3" borderId="40" xfId="0" applyNumberFormat="1" applyFont="1" applyFill="1" applyBorder="1" applyAlignment="1" applyProtection="1">
      <alignment horizontal="right" vertical="center"/>
      <protection locked="0"/>
    </xf>
    <xf numFmtId="0" fontId="7" fillId="3" borderId="33" xfId="0" applyFont="1" applyFill="1" applyBorder="1" applyAlignment="1">
      <alignment vertical="center"/>
    </xf>
    <xf numFmtId="0" fontId="16" fillId="3" borderId="7" xfId="0" applyFont="1" applyFill="1" applyBorder="1" applyAlignment="1">
      <alignment vertical="center"/>
    </xf>
    <xf numFmtId="0" fontId="7" fillId="3" borderId="7" xfId="0" applyFont="1" applyFill="1" applyBorder="1" applyAlignment="1">
      <alignment horizontal="left" vertical="center"/>
    </xf>
    <xf numFmtId="0" fontId="7" fillId="3" borderId="26" xfId="0" applyFont="1" applyFill="1" applyBorder="1" applyAlignment="1">
      <alignment vertical="center"/>
    </xf>
    <xf numFmtId="0" fontId="11" fillId="3" borderId="34" xfId="0" applyFont="1" applyFill="1" applyBorder="1" applyAlignment="1">
      <alignment vertical="center"/>
    </xf>
    <xf numFmtId="0" fontId="11" fillId="3" borderId="34" xfId="0" applyFont="1" applyFill="1" applyBorder="1" applyAlignment="1">
      <alignment horizontal="right" vertical="center"/>
    </xf>
    <xf numFmtId="1" fontId="11" fillId="3" borderId="34" xfId="0" applyNumberFormat="1" applyFont="1" applyFill="1" applyBorder="1" applyAlignment="1" applyProtection="1">
      <alignment horizontal="right" vertical="center"/>
      <protection locked="0"/>
    </xf>
    <xf numFmtId="8" fontId="11" fillId="3" borderId="34" xfId="0" applyNumberFormat="1" applyFont="1" applyFill="1" applyBorder="1" applyAlignment="1" applyProtection="1">
      <alignment horizontal="right" vertical="center"/>
      <protection locked="0"/>
    </xf>
    <xf numFmtId="164" fontId="11" fillId="3" borderId="28" xfId="0" applyNumberFormat="1" applyFont="1" applyFill="1" applyBorder="1" applyAlignment="1">
      <alignment vertical="center"/>
    </xf>
    <xf numFmtId="164" fontId="11" fillId="3" borderId="15" xfId="0" applyNumberFormat="1" applyFont="1" applyFill="1" applyBorder="1" applyAlignment="1" applyProtection="1">
      <alignment horizontal="right" vertical="center"/>
      <protection locked="0"/>
    </xf>
    <xf numFmtId="164" fontId="11" fillId="3" borderId="26" xfId="0" applyNumberFormat="1" applyFont="1" applyFill="1" applyBorder="1" applyAlignment="1">
      <alignment horizontal="right" vertical="center"/>
    </xf>
    <xf numFmtId="164" fontId="11" fillId="3" borderId="17" xfId="0" applyNumberFormat="1" applyFont="1" applyFill="1" applyBorder="1" applyAlignment="1">
      <alignment vertical="center"/>
    </xf>
    <xf numFmtId="164" fontId="18" fillId="0" borderId="31" xfId="21" applyNumberFormat="1" applyFont="1" applyBorder="1" applyAlignment="1">
      <alignment horizontal="right" vertical="center"/>
      <protection/>
    </xf>
    <xf numFmtId="0" fontId="8" fillId="0" borderId="20" xfId="0" applyFont="1" applyBorder="1" applyAlignment="1">
      <alignment horizontal="left" vertical="center"/>
    </xf>
    <xf numFmtId="0" fontId="20" fillId="0" borderId="14" xfId="0" applyFont="1" applyBorder="1" applyAlignment="1">
      <alignment horizontal="left" vertical="center"/>
    </xf>
    <xf numFmtId="0" fontId="8" fillId="0" borderId="25" xfId="0" applyFont="1" applyBorder="1" applyAlignment="1">
      <alignment horizontal="left" vertical="center"/>
    </xf>
    <xf numFmtId="0" fontId="21" fillId="0" borderId="29" xfId="0" applyFont="1" applyBorder="1" applyAlignment="1">
      <alignment horizontal="left" vertical="center"/>
    </xf>
    <xf numFmtId="0" fontId="26" fillId="0" borderId="0" xfId="0" applyFont="1" applyAlignment="1">
      <alignment vertical="center"/>
    </xf>
    <xf numFmtId="0" fontId="26" fillId="0" borderId="0" xfId="0" applyFont="1"/>
    <xf numFmtId="0" fontId="8" fillId="3" borderId="0" xfId="0" applyFont="1" applyFill="1" applyAlignment="1">
      <alignment horizontal="justify" vertical="top" wrapText="1"/>
    </xf>
    <xf numFmtId="0" fontId="7" fillId="3" borderId="0" xfId="0" applyFont="1" applyFill="1" applyAlignment="1">
      <alignment horizontal="justify" vertical="top" wrapText="1"/>
    </xf>
    <xf numFmtId="0" fontId="7" fillId="3" borderId="43" xfId="0" applyFont="1" applyFill="1" applyBorder="1" applyAlignment="1">
      <alignment vertical="top" wrapText="1"/>
    </xf>
    <xf numFmtId="0" fontId="0" fillId="0" borderId="40" xfId="0" applyBorder="1" applyAlignment="1">
      <alignment vertical="top" wrapText="1"/>
    </xf>
    <xf numFmtId="0" fontId="7" fillId="3" borderId="0" xfId="0" applyFont="1" applyFill="1" applyAlignment="1">
      <alignment horizontal="justify" vertical="center" wrapText="1"/>
    </xf>
    <xf numFmtId="0" fontId="9" fillId="0" borderId="0" xfId="0" applyFont="1" applyAlignment="1">
      <alignment vertical="center" wrapText="1"/>
    </xf>
    <xf numFmtId="0" fontId="6" fillId="2" borderId="22" xfId="0" applyFont="1" applyFill="1" applyBorder="1" applyAlignment="1">
      <alignment horizontal="center"/>
    </xf>
    <xf numFmtId="0" fontId="6" fillId="2" borderId="35" xfId="0" applyFont="1" applyFill="1" applyBorder="1" applyAlignment="1">
      <alignment horizontal="center"/>
    </xf>
    <xf numFmtId="0" fontId="6" fillId="2" borderId="21" xfId="0" applyFont="1" applyFill="1" applyBorder="1" applyAlignment="1">
      <alignment horizontal="center"/>
    </xf>
    <xf numFmtId="0" fontId="6" fillId="2" borderId="39" xfId="0" applyFont="1" applyFill="1" applyBorder="1" applyAlignment="1">
      <alignment horizontal="center"/>
    </xf>
    <xf numFmtId="0" fontId="6" fillId="2" borderId="23" xfId="0" applyFont="1" applyFill="1" applyBorder="1" applyAlignment="1">
      <alignment horizontal="center"/>
    </xf>
    <xf numFmtId="0" fontId="6" fillId="2" borderId="22"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6"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38" xfId="0" applyFont="1" applyBorder="1" applyAlignment="1">
      <alignment horizontal="center" vertical="center" wrapText="1"/>
    </xf>
    <xf numFmtId="0" fontId="6" fillId="2" borderId="31" xfId="0" applyFont="1" applyFill="1" applyBorder="1" applyAlignment="1">
      <alignment horizontal="center"/>
    </xf>
    <xf numFmtId="0" fontId="6" fillId="2" borderId="0" xfId="0" applyFont="1" applyFill="1" applyAlignment="1">
      <alignment horizontal="center"/>
    </xf>
    <xf numFmtId="0" fontId="6" fillId="2" borderId="43" xfId="0" applyFont="1" applyFill="1" applyBorder="1" applyAlignment="1">
      <alignment horizontal="center" vertical="top" wrapText="1"/>
    </xf>
    <xf numFmtId="0" fontId="10" fillId="0" borderId="15" xfId="0" applyFont="1" applyBorder="1" applyAlignment="1">
      <alignment horizontal="center" vertical="top" wrapText="1"/>
    </xf>
    <xf numFmtId="0" fontId="10" fillId="0" borderId="7" xfId="0" applyFont="1" applyBorder="1" applyAlignment="1">
      <alignment horizontal="center" vertical="top" wrapText="1"/>
    </xf>
    <xf numFmtId="0" fontId="10" fillId="0" borderId="15" xfId="0" applyFont="1" applyBorder="1" applyAlignment="1">
      <alignment horizontal="center" vertical="top"/>
    </xf>
    <xf numFmtId="0" fontId="10" fillId="0" borderId="7" xfId="0" applyFont="1" applyBorder="1" applyAlignment="1">
      <alignment horizontal="center" vertical="top"/>
    </xf>
    <xf numFmtId="164" fontId="6" fillId="2" borderId="43" xfId="0" applyNumberFormat="1" applyFont="1" applyFill="1" applyBorder="1" applyAlignment="1">
      <alignment horizontal="center" vertical="top" wrapText="1"/>
    </xf>
    <xf numFmtId="0" fontId="0" fillId="0" borderId="15" xfId="0" applyBorder="1" applyAlignment="1">
      <alignment horizontal="center" vertical="top" wrapText="1"/>
    </xf>
    <xf numFmtId="0" fontId="0" fillId="0" borderId="15" xfId="0" applyBorder="1" applyAlignment="1">
      <alignment horizontal="center" vertical="top"/>
    </xf>
    <xf numFmtId="0" fontId="0" fillId="0" borderId="7" xfId="0" applyBorder="1" applyAlignment="1">
      <alignment horizontal="center" vertical="top"/>
    </xf>
    <xf numFmtId="0" fontId="7" fillId="3" borderId="0" xfId="0" applyFont="1" applyFill="1" applyAlignment="1">
      <alignment horizontal="justify" wrapText="1"/>
    </xf>
    <xf numFmtId="0" fontId="11" fillId="0" borderId="0" xfId="0" applyFont="1" applyAlignment="1">
      <alignment horizontal="justify" vertical="center" wrapText="1"/>
    </xf>
    <xf numFmtId="0" fontId="6" fillId="2" borderId="22" xfId="0" applyFont="1" applyFill="1" applyBorder="1"/>
    <xf numFmtId="0" fontId="6" fillId="2" borderId="2" xfId="0" applyFont="1" applyFill="1" applyBorder="1"/>
    <xf numFmtId="0" fontId="0" fillId="0" borderId="15" xfId="0" applyBorder="1" applyAlignment="1">
      <alignment vertical="top" wrapText="1"/>
    </xf>
    <xf numFmtId="0" fontId="0" fillId="0" borderId="7" xfId="0" applyBorder="1" applyAlignment="1">
      <alignment vertical="top" wrapText="1"/>
    </xf>
    <xf numFmtId="0" fontId="7" fillId="0" borderId="35" xfId="0" applyFont="1" applyBorder="1" applyAlignment="1">
      <alignment horizontal="justify" vertical="center" wrapText="1"/>
    </xf>
    <xf numFmtId="0" fontId="7" fillId="0" borderId="8" xfId="0" applyFont="1" applyBorder="1" applyAlignment="1">
      <alignment horizontal="left" vertical="top" wrapText="1"/>
    </xf>
    <xf numFmtId="0" fontId="7" fillId="3" borderId="35" xfId="0" applyFont="1" applyFill="1" applyBorder="1" applyAlignment="1">
      <alignment horizontal="justify" vertical="center" wrapText="1"/>
    </xf>
    <xf numFmtId="0" fontId="7" fillId="0" borderId="8" xfId="0" applyFont="1" applyBorder="1" applyAlignment="1">
      <alignment horizontal="justify" vertical="top" wrapText="1"/>
    </xf>
    <xf numFmtId="0" fontId="7" fillId="0" borderId="0" xfId="0" applyFont="1" applyAlignment="1">
      <alignment horizontal="justify" vertical="top" wrapText="1"/>
    </xf>
    <xf numFmtId="0" fontId="17" fillId="0" borderId="0" xfId="0" applyFont="1" applyAlignment="1">
      <alignment horizontal="justify" vertical="top" wrapText="1"/>
    </xf>
    <xf numFmtId="0" fontId="6" fillId="2" borderId="2" xfId="0" applyFont="1" applyFill="1" applyBorder="1" applyAlignment="1">
      <alignment horizontal="center"/>
    </xf>
    <xf numFmtId="0" fontId="7" fillId="0" borderId="0" xfId="0" applyFont="1" applyAlignment="1">
      <alignment horizontal="justify" vertical="center" wrapText="1"/>
    </xf>
    <xf numFmtId="0" fontId="7" fillId="0" borderId="0" xfId="0" applyFont="1" applyAlignment="1">
      <alignment horizontal="left" vertical="top" wrapText="1"/>
    </xf>
  </cellXfs>
  <cellStyles count="11">
    <cellStyle name="Normal" xfId="0"/>
    <cellStyle name="Percent" xfId="15"/>
    <cellStyle name="Currency" xfId="16"/>
    <cellStyle name="Currency [0]" xfId="17"/>
    <cellStyle name="Comma" xfId="18"/>
    <cellStyle name="Comma [0]" xfId="19"/>
    <cellStyle name="Normální 3" xfId="20"/>
    <cellStyle name="normální_List1" xfId="21"/>
    <cellStyle name="Normální 2" xfId="22"/>
    <cellStyle name="Normální 4" xfId="23"/>
    <cellStyle name="normální_List1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790575</xdr:colOff>
      <xdr:row>28</xdr:row>
      <xdr:rowOff>0</xdr:rowOff>
    </xdr:from>
    <xdr:ext cx="0" cy="171450"/>
    <xdr:sp macro="" textlink="">
      <xdr:nvSpPr>
        <xdr:cNvPr id="2" name="TextovéPole 1"/>
        <xdr:cNvSpPr txBox="1"/>
      </xdr:nvSpPr>
      <xdr:spPr>
        <a:xfrm>
          <a:off x="4400550" y="692467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cs-CZ"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8"/>
  <sheetViews>
    <sheetView tabSelected="1" view="pageBreakPreview" zoomScaleSheetLayoutView="100" workbookViewId="0" topLeftCell="A1">
      <selection activeCell="M3" sqref="M3"/>
    </sheetView>
  </sheetViews>
  <sheetFormatPr defaultColWidth="9.140625" defaultRowHeight="15"/>
  <cols>
    <col min="1" max="1" width="3.421875" style="0" customWidth="1"/>
    <col min="2" max="2" width="11.57421875" style="0" customWidth="1"/>
    <col min="3" max="3" width="24.28125" style="0" customWidth="1"/>
    <col min="4" max="4" width="14.8515625" style="0" customWidth="1"/>
    <col min="5" max="5" width="29.28125" style="0" customWidth="1"/>
    <col min="6" max="6" width="10.00390625" style="0" customWidth="1"/>
    <col min="7" max="7" width="8.00390625" style="0" customWidth="1"/>
    <col min="8" max="8" width="17.7109375" style="0" customWidth="1"/>
    <col min="9" max="9" width="10.57421875" style="0" customWidth="1"/>
    <col min="10" max="10" width="11.7109375" style="0" customWidth="1"/>
    <col min="11" max="11" width="15.57421875" style="0" customWidth="1"/>
    <col min="12" max="12" width="15.421875" style="0" customWidth="1"/>
    <col min="13" max="13" width="17.28125" style="0" customWidth="1"/>
    <col min="14" max="14" width="17.140625" style="0" customWidth="1"/>
    <col min="15" max="15" width="9.140625" style="0" customWidth="1"/>
  </cols>
  <sheetData>
    <row r="1" spans="6:14" s="5" customFormat="1" ht="15" customHeight="1">
      <c r="F1" s="6"/>
      <c r="H1" s="7"/>
      <c r="J1" s="7"/>
      <c r="M1" s="495" t="s">
        <v>247</v>
      </c>
      <c r="N1" s="13"/>
    </row>
    <row r="2" spans="6:14" s="8" customFormat="1" ht="15" customHeight="1">
      <c r="F2" s="9"/>
      <c r="H2" s="10"/>
      <c r="J2" s="10"/>
      <c r="M2" s="496" t="s">
        <v>248</v>
      </c>
      <c r="N2" s="14"/>
    </row>
    <row r="3" s="12" customFormat="1" ht="15" customHeight="1">
      <c r="M3" s="495" t="s">
        <v>249</v>
      </c>
    </row>
    <row r="4" s="12" customFormat="1" ht="15" customHeight="1"/>
    <row r="5" spans="1:14" s="12" customFormat="1" ht="31.5" customHeight="1">
      <c r="A5" s="502" t="s">
        <v>54</v>
      </c>
      <c r="B5" s="502"/>
      <c r="C5" s="502"/>
      <c r="D5" s="502"/>
      <c r="E5" s="502"/>
      <c r="F5" s="502"/>
      <c r="G5" s="502"/>
      <c r="H5" s="502"/>
      <c r="I5" s="502"/>
      <c r="J5" s="502"/>
      <c r="K5" s="502"/>
      <c r="L5" s="502"/>
      <c r="M5" s="502"/>
      <c r="N5" s="502"/>
    </row>
    <row r="6" spans="1:14" ht="3.75" customHeight="1" thickBot="1">
      <c r="A6" s="1"/>
      <c r="B6" s="1"/>
      <c r="C6" s="1"/>
      <c r="D6" s="1"/>
      <c r="E6" s="1"/>
      <c r="F6" s="2"/>
      <c r="G6" s="1"/>
      <c r="H6" s="3"/>
      <c r="I6" s="1"/>
      <c r="J6" s="3"/>
      <c r="K6" s="1"/>
      <c r="L6" s="1"/>
      <c r="M6" s="3"/>
      <c r="N6" s="4"/>
    </row>
    <row r="7" spans="1:14" s="13" customFormat="1" ht="10.5">
      <c r="A7" s="15" t="s">
        <v>0</v>
      </c>
      <c r="B7" s="37" t="s">
        <v>1</v>
      </c>
      <c r="C7" s="37" t="s">
        <v>2</v>
      </c>
      <c r="D7" s="37" t="s">
        <v>3</v>
      </c>
      <c r="E7" s="505" t="s">
        <v>4</v>
      </c>
      <c r="F7" s="506"/>
      <c r="G7" s="507"/>
      <c r="H7" s="16" t="s">
        <v>5</v>
      </c>
      <c r="I7" s="508" t="s">
        <v>6</v>
      </c>
      <c r="J7" s="509"/>
      <c r="K7" s="503" t="s">
        <v>7</v>
      </c>
      <c r="L7" s="504"/>
      <c r="M7" s="504"/>
      <c r="N7" s="510" t="s">
        <v>23</v>
      </c>
    </row>
    <row r="8" spans="1:14" s="13" customFormat="1" ht="11.25" customHeight="1">
      <c r="A8" s="17" t="s">
        <v>8</v>
      </c>
      <c r="B8" s="18" t="s">
        <v>9</v>
      </c>
      <c r="C8" s="18" t="s">
        <v>10</v>
      </c>
      <c r="D8" s="18" t="s">
        <v>11</v>
      </c>
      <c r="E8" s="18" t="s">
        <v>12</v>
      </c>
      <c r="F8" s="19" t="s">
        <v>13</v>
      </c>
      <c r="G8" s="18" t="s">
        <v>14</v>
      </c>
      <c r="H8" s="20" t="s">
        <v>15</v>
      </c>
      <c r="I8" s="21"/>
      <c r="J8" s="22"/>
      <c r="K8" s="513"/>
      <c r="L8" s="514"/>
      <c r="M8" s="514"/>
      <c r="N8" s="511"/>
    </row>
    <row r="9" spans="1:14" s="13" customFormat="1" ht="10.5" customHeight="1">
      <c r="A9" s="17"/>
      <c r="B9" s="18"/>
      <c r="C9" s="23" t="s">
        <v>16</v>
      </c>
      <c r="D9" s="18"/>
      <c r="E9" s="18" t="s">
        <v>17</v>
      </c>
      <c r="F9" s="19" t="s">
        <v>1</v>
      </c>
      <c r="G9" s="18" t="s">
        <v>32</v>
      </c>
      <c r="H9" s="20" t="s">
        <v>18</v>
      </c>
      <c r="I9" s="18" t="s">
        <v>29</v>
      </c>
      <c r="J9" s="520" t="s">
        <v>19</v>
      </c>
      <c r="K9" s="515" t="s">
        <v>33</v>
      </c>
      <c r="L9" s="515" t="s">
        <v>30</v>
      </c>
      <c r="M9" s="520" t="s">
        <v>52</v>
      </c>
      <c r="N9" s="511"/>
    </row>
    <row r="10" spans="1:14" s="13" customFormat="1" ht="23.25" customHeight="1">
      <c r="A10" s="25"/>
      <c r="B10" s="18"/>
      <c r="C10" s="23" t="s">
        <v>20</v>
      </c>
      <c r="D10" s="18"/>
      <c r="E10" s="18"/>
      <c r="F10" s="19"/>
      <c r="G10" s="19" t="s">
        <v>21</v>
      </c>
      <c r="H10" s="20"/>
      <c r="I10" s="18" t="s">
        <v>28</v>
      </c>
      <c r="J10" s="521"/>
      <c r="K10" s="516"/>
      <c r="L10" s="518"/>
      <c r="M10" s="522"/>
      <c r="N10" s="511"/>
    </row>
    <row r="11" spans="1:14" s="13" customFormat="1" ht="11.25" thickBot="1">
      <c r="A11" s="26"/>
      <c r="B11" s="27"/>
      <c r="C11" s="28"/>
      <c r="D11" s="27"/>
      <c r="E11" s="27"/>
      <c r="F11" s="29"/>
      <c r="G11" s="27"/>
      <c r="H11" s="30"/>
      <c r="I11" s="27"/>
      <c r="J11" s="31"/>
      <c r="K11" s="517"/>
      <c r="L11" s="519"/>
      <c r="M11" s="523"/>
      <c r="N11" s="512"/>
    </row>
    <row r="12" spans="1:14" s="13" customFormat="1" ht="11.25" thickBot="1">
      <c r="A12" s="32">
        <v>1</v>
      </c>
      <c r="B12" s="33">
        <v>2</v>
      </c>
      <c r="C12" s="34">
        <v>3</v>
      </c>
      <c r="D12" s="34">
        <v>4</v>
      </c>
      <c r="E12" s="34">
        <v>5</v>
      </c>
      <c r="F12" s="34">
        <v>6</v>
      </c>
      <c r="G12" s="34">
        <v>7</v>
      </c>
      <c r="H12" s="34">
        <v>8</v>
      </c>
      <c r="I12" s="34">
        <v>9</v>
      </c>
      <c r="J12" s="34">
        <v>10</v>
      </c>
      <c r="K12" s="35">
        <v>11</v>
      </c>
      <c r="L12" s="35">
        <v>12</v>
      </c>
      <c r="M12" s="35">
        <v>13</v>
      </c>
      <c r="N12" s="36">
        <v>14</v>
      </c>
    </row>
    <row r="13" ht="5.25" customHeight="1" thickBot="1"/>
    <row r="14" spans="1:14" s="75" customFormat="1" ht="15" customHeight="1">
      <c r="A14" s="48">
        <v>1</v>
      </c>
      <c r="B14" s="180" t="s">
        <v>55</v>
      </c>
      <c r="C14" s="181" t="s">
        <v>56</v>
      </c>
      <c r="D14" s="182" t="s">
        <v>31</v>
      </c>
      <c r="E14" s="71" t="s">
        <v>25</v>
      </c>
      <c r="F14" s="183" t="s">
        <v>57</v>
      </c>
      <c r="G14" s="322">
        <v>9070</v>
      </c>
      <c r="H14" s="73">
        <v>231746</v>
      </c>
      <c r="I14" s="93"/>
      <c r="J14" s="74"/>
      <c r="K14" s="74">
        <v>477354</v>
      </c>
      <c r="L14" s="74"/>
      <c r="M14" s="99"/>
      <c r="N14" s="253"/>
    </row>
    <row r="15" spans="1:14" s="75" customFormat="1" ht="15" customHeight="1">
      <c r="A15" s="76"/>
      <c r="B15" s="184"/>
      <c r="C15" s="177" t="s">
        <v>58</v>
      </c>
      <c r="D15" s="185"/>
      <c r="E15" s="77" t="s">
        <v>25</v>
      </c>
      <c r="F15" s="78" t="s">
        <v>59</v>
      </c>
      <c r="G15" s="323">
        <v>9929</v>
      </c>
      <c r="H15" s="80">
        <v>240198</v>
      </c>
      <c r="I15" s="82"/>
      <c r="J15" s="186"/>
      <c r="K15" s="81">
        <v>102467</v>
      </c>
      <c r="L15" s="100"/>
      <c r="M15" s="100"/>
      <c r="N15" s="317"/>
    </row>
    <row r="16" spans="1:14" s="75" customFormat="1" ht="15" customHeight="1">
      <c r="A16" s="76"/>
      <c r="B16" s="187"/>
      <c r="C16" s="177" t="s">
        <v>38</v>
      </c>
      <c r="D16" s="185"/>
      <c r="E16" s="77" t="s">
        <v>26</v>
      </c>
      <c r="F16" s="78" t="s">
        <v>60</v>
      </c>
      <c r="G16" s="323"/>
      <c r="H16" s="80"/>
      <c r="I16" s="82"/>
      <c r="J16" s="159"/>
      <c r="K16" s="81">
        <v>98761</v>
      </c>
      <c r="L16" s="188"/>
      <c r="M16" s="324"/>
      <c r="N16" s="317"/>
    </row>
    <row r="17" spans="1:14" s="75" customFormat="1" ht="15" customHeight="1">
      <c r="A17" s="76"/>
      <c r="B17" s="184"/>
      <c r="C17" s="189">
        <v>42</v>
      </c>
      <c r="D17" s="185"/>
      <c r="E17" s="77"/>
      <c r="F17" s="78"/>
      <c r="G17" s="323"/>
      <c r="H17" s="80"/>
      <c r="I17" s="82"/>
      <c r="J17" s="186"/>
      <c r="K17" s="81"/>
      <c r="L17" s="188"/>
      <c r="M17" s="325"/>
      <c r="N17" s="92"/>
    </row>
    <row r="18" spans="1:14" s="75" customFormat="1" ht="15" customHeight="1" thickBot="1">
      <c r="A18" s="84"/>
      <c r="B18" s="190"/>
      <c r="C18" s="85" t="s">
        <v>24</v>
      </c>
      <c r="D18" s="191" t="s">
        <v>24</v>
      </c>
      <c r="E18" s="86" t="s">
        <v>22</v>
      </c>
      <c r="F18" s="87"/>
      <c r="G18" s="326">
        <f>SUM(G14:G17)</f>
        <v>18999</v>
      </c>
      <c r="H18" s="89">
        <f>SUM(H14:H17)</f>
        <v>471944</v>
      </c>
      <c r="I18" s="90"/>
      <c r="J18" s="178"/>
      <c r="K18" s="89">
        <f>SUM(K14:K17)</f>
        <v>678582</v>
      </c>
      <c r="L18" s="101">
        <v>678580</v>
      </c>
      <c r="M18" s="102">
        <v>1221400</v>
      </c>
      <c r="N18" s="47">
        <v>1232000</v>
      </c>
    </row>
    <row r="19" spans="1:14" s="75" customFormat="1" ht="63" customHeight="1">
      <c r="A19" s="524" t="s">
        <v>61</v>
      </c>
      <c r="B19" s="524"/>
      <c r="C19" s="524"/>
      <c r="D19" s="524"/>
      <c r="E19" s="524"/>
      <c r="F19" s="524"/>
      <c r="G19" s="524"/>
      <c r="H19" s="524"/>
      <c r="I19" s="524"/>
      <c r="J19" s="524"/>
      <c r="K19" s="524"/>
      <c r="L19" s="524"/>
      <c r="M19" s="524"/>
      <c r="N19" s="524"/>
    </row>
    <row r="20" spans="1:16" s="179" customFormat="1" ht="24.75" customHeight="1" thickBot="1">
      <c r="A20" s="497" t="s">
        <v>62</v>
      </c>
      <c r="B20" s="498"/>
      <c r="C20" s="498"/>
      <c r="D20" s="498"/>
      <c r="E20" s="498"/>
      <c r="F20" s="498"/>
      <c r="G20" s="498"/>
      <c r="H20" s="498"/>
      <c r="I20" s="498"/>
      <c r="J20" s="498"/>
      <c r="K20" s="498"/>
      <c r="L20" s="498"/>
      <c r="M20" s="498"/>
      <c r="N20" s="498"/>
      <c r="P20" s="75"/>
    </row>
    <row r="21" spans="1:14" s="75" customFormat="1" ht="15" customHeight="1">
      <c r="A21" s="48">
        <v>2</v>
      </c>
      <c r="B21" s="180" t="s">
        <v>63</v>
      </c>
      <c r="C21" s="181" t="s">
        <v>64</v>
      </c>
      <c r="D21" s="182" t="s">
        <v>31</v>
      </c>
      <c r="E21" s="71" t="s">
        <v>25</v>
      </c>
      <c r="F21" s="183" t="s">
        <v>65</v>
      </c>
      <c r="G21" s="72">
        <v>474</v>
      </c>
      <c r="H21" s="73">
        <v>2305</v>
      </c>
      <c r="I21" s="93"/>
      <c r="J21" s="74"/>
      <c r="K21" s="74">
        <v>5232.96</v>
      </c>
      <c r="L21" s="74"/>
      <c r="M21" s="99"/>
      <c r="N21" s="253"/>
    </row>
    <row r="22" spans="1:14" s="75" customFormat="1" ht="15" customHeight="1">
      <c r="A22" s="76"/>
      <c r="B22" s="184"/>
      <c r="C22" s="177" t="s">
        <v>66</v>
      </c>
      <c r="D22" s="185"/>
      <c r="E22" s="499" t="s">
        <v>67</v>
      </c>
      <c r="F22" s="78"/>
      <c r="G22" s="79"/>
      <c r="H22" s="80"/>
      <c r="I22" s="82"/>
      <c r="J22" s="186"/>
      <c r="K22" s="81">
        <v>-4186.36</v>
      </c>
      <c r="L22" s="100"/>
      <c r="M22" s="100"/>
      <c r="N22" s="317"/>
    </row>
    <row r="23" spans="1:14" s="75" customFormat="1" ht="15" customHeight="1">
      <c r="A23" s="76"/>
      <c r="B23" s="187"/>
      <c r="C23" s="177" t="s">
        <v>35</v>
      </c>
      <c r="D23" s="185"/>
      <c r="E23" s="500"/>
      <c r="F23" s="78"/>
      <c r="G23" s="79"/>
      <c r="H23" s="80"/>
      <c r="I23" s="82"/>
      <c r="J23" s="159"/>
      <c r="K23" s="81"/>
      <c r="L23" s="188"/>
      <c r="M23" s="324"/>
      <c r="N23" s="317"/>
    </row>
    <row r="24" spans="1:14" s="75" customFormat="1" ht="15" customHeight="1">
      <c r="A24" s="76"/>
      <c r="B24" s="184"/>
      <c r="C24" s="189">
        <v>109</v>
      </c>
      <c r="D24" s="185"/>
      <c r="E24" s="77"/>
      <c r="F24" s="78"/>
      <c r="G24" s="79"/>
      <c r="H24" s="80"/>
      <c r="I24" s="82"/>
      <c r="J24" s="186"/>
      <c r="K24" s="81"/>
      <c r="L24" s="188"/>
      <c r="M24" s="325"/>
      <c r="N24" s="92"/>
    </row>
    <row r="25" spans="1:14" s="75" customFormat="1" ht="15" customHeight="1" thickBot="1">
      <c r="A25" s="84"/>
      <c r="B25" s="190"/>
      <c r="C25" s="85" t="s">
        <v>24</v>
      </c>
      <c r="D25" s="191" t="s">
        <v>24</v>
      </c>
      <c r="E25" s="86"/>
      <c r="F25" s="87"/>
      <c r="G25" s="88">
        <f>SUM(G21:G24)</f>
        <v>474</v>
      </c>
      <c r="H25" s="89">
        <f>SUM(H21:H24)</f>
        <v>2305</v>
      </c>
      <c r="I25" s="90"/>
      <c r="J25" s="178"/>
      <c r="K25" s="89">
        <f>SUM(K21:K24)</f>
        <v>1046.6000000000004</v>
      </c>
      <c r="L25" s="101">
        <v>1050</v>
      </c>
      <c r="M25" s="102">
        <v>11400</v>
      </c>
      <c r="N25" s="47">
        <v>32000</v>
      </c>
    </row>
    <row r="26" spans="1:14" s="75" customFormat="1" ht="89.25" customHeight="1">
      <c r="A26" s="501" t="s">
        <v>68</v>
      </c>
      <c r="B26" s="501"/>
      <c r="C26" s="501"/>
      <c r="D26" s="501"/>
      <c r="E26" s="501"/>
      <c r="F26" s="501"/>
      <c r="G26" s="501"/>
      <c r="H26" s="501"/>
      <c r="I26" s="501"/>
      <c r="J26" s="501"/>
      <c r="K26" s="501"/>
      <c r="L26" s="501"/>
      <c r="M26" s="501"/>
      <c r="N26" s="501"/>
    </row>
    <row r="27" spans="1:16" s="179" customFormat="1" ht="24.75" customHeight="1" thickBot="1">
      <c r="A27" s="497" t="s">
        <v>69</v>
      </c>
      <c r="B27" s="498"/>
      <c r="C27" s="498"/>
      <c r="D27" s="498"/>
      <c r="E27" s="498"/>
      <c r="F27" s="498"/>
      <c r="G27" s="498"/>
      <c r="H27" s="498"/>
      <c r="I27" s="498"/>
      <c r="J27" s="498"/>
      <c r="K27" s="498"/>
      <c r="L27" s="498"/>
      <c r="M27" s="498"/>
      <c r="N27" s="498"/>
      <c r="P27" s="75"/>
    </row>
    <row r="28" spans="1:14" s="45" customFormat="1" ht="15" customHeight="1" thickBot="1">
      <c r="A28" s="40"/>
      <c r="B28" s="41"/>
      <c r="C28" s="41"/>
      <c r="D28" s="41"/>
      <c r="E28" s="163" t="s">
        <v>27</v>
      </c>
      <c r="F28" s="41"/>
      <c r="G28" s="41"/>
      <c r="H28" s="41"/>
      <c r="I28" s="43"/>
      <c r="J28" s="44"/>
      <c r="K28" s="41"/>
      <c r="L28" s="162">
        <f>SUM(L18+L25)</f>
        <v>679630</v>
      </c>
      <c r="M28" s="162">
        <f aca="true" t="shared" si="0" ref="M28:N28">SUM(M18+M25)</f>
        <v>1232800</v>
      </c>
      <c r="N28" s="98">
        <f t="shared" si="0"/>
        <v>1264000</v>
      </c>
    </row>
  </sheetData>
  <mergeCells count="15">
    <mergeCell ref="A20:N20"/>
    <mergeCell ref="E22:E23"/>
    <mergeCell ref="A26:N26"/>
    <mergeCell ref="A27:N27"/>
    <mergeCell ref="A5:N5"/>
    <mergeCell ref="K7:M7"/>
    <mergeCell ref="E7:G7"/>
    <mergeCell ref="I7:J7"/>
    <mergeCell ref="N7:N11"/>
    <mergeCell ref="K8:M8"/>
    <mergeCell ref="K9:K11"/>
    <mergeCell ref="L9:L11"/>
    <mergeCell ref="J9:J10"/>
    <mergeCell ref="M9:M11"/>
    <mergeCell ref="A19:N19"/>
  </mergeCells>
  <printOptions/>
  <pageMargins left="0.3937007874015748" right="0.3937007874015748" top="0.984251968503937" bottom="0.5905511811023623" header="0.7874015748031497" footer="0.31496062992125984"/>
  <pageSetup horizontalDpi="600" verticalDpi="600" orientation="landscape" paperSize="9" scale="67"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90"/>
  <sheetViews>
    <sheetView view="pageBreakPreview" zoomScaleSheetLayoutView="100" workbookViewId="0" topLeftCell="A1">
      <selection activeCell="D92" sqref="D92"/>
    </sheetView>
  </sheetViews>
  <sheetFormatPr defaultColWidth="9.140625" defaultRowHeight="15"/>
  <cols>
    <col min="1" max="1" width="3.28125" style="0" customWidth="1"/>
    <col min="2" max="2" width="11.140625" style="0" customWidth="1"/>
    <col min="3" max="3" width="18.28125" style="0" customWidth="1"/>
    <col min="4" max="4" width="21.421875" style="0" customWidth="1"/>
    <col min="5" max="5" width="24.00390625" style="0" customWidth="1"/>
    <col min="6" max="6" width="14.00390625" style="0" customWidth="1"/>
    <col min="7" max="7" width="8.7109375" style="0" customWidth="1"/>
    <col min="8" max="8" width="17.140625" style="0" customWidth="1"/>
    <col min="9" max="9" width="11.140625" style="0" customWidth="1"/>
    <col min="10" max="10" width="15.421875" style="0" customWidth="1"/>
    <col min="11" max="11" width="18.8515625" style="0" customWidth="1"/>
    <col min="12" max="12" width="17.140625" style="0" customWidth="1"/>
    <col min="13" max="13" width="17.57421875" style="0" customWidth="1"/>
    <col min="14" max="14" width="17.140625" style="0" customWidth="1"/>
    <col min="15" max="15" width="1.1484375" style="0" customWidth="1"/>
  </cols>
  <sheetData>
    <row r="1" ht="7.5" customHeight="1"/>
    <row r="2" spans="1:14" s="12" customFormat="1" ht="32.25" customHeight="1">
      <c r="A2" s="525" t="s">
        <v>70</v>
      </c>
      <c r="B2" s="525"/>
      <c r="C2" s="525"/>
      <c r="D2" s="525"/>
      <c r="E2" s="525"/>
      <c r="F2" s="525"/>
      <c r="G2" s="525"/>
      <c r="H2" s="525"/>
      <c r="I2" s="525"/>
      <c r="J2" s="525"/>
      <c r="K2" s="525"/>
      <c r="L2" s="525"/>
      <c r="M2" s="525"/>
      <c r="N2" s="525"/>
    </row>
    <row r="3" spans="1:14" ht="8.25" customHeight="1" thickBot="1">
      <c r="A3" s="1"/>
      <c r="B3" s="1"/>
      <c r="C3" s="1"/>
      <c r="D3" s="1"/>
      <c r="E3" s="1"/>
      <c r="F3" s="2"/>
      <c r="G3" s="1"/>
      <c r="H3" s="3"/>
      <c r="I3" s="1"/>
      <c r="J3" s="3"/>
      <c r="K3" s="1"/>
      <c r="L3" s="1"/>
      <c r="M3" s="3"/>
      <c r="N3" s="4"/>
    </row>
    <row r="4" spans="1:14" s="13" customFormat="1" ht="10.5">
      <c r="A4" s="15" t="s">
        <v>0</v>
      </c>
      <c r="B4" s="37" t="s">
        <v>1</v>
      </c>
      <c r="C4" s="37" t="s">
        <v>2</v>
      </c>
      <c r="D4" s="37" t="s">
        <v>3</v>
      </c>
      <c r="E4" s="505" t="s">
        <v>4</v>
      </c>
      <c r="F4" s="506"/>
      <c r="G4" s="507"/>
      <c r="H4" s="16" t="s">
        <v>5</v>
      </c>
      <c r="I4" s="526" t="s">
        <v>6</v>
      </c>
      <c r="J4" s="527"/>
      <c r="K4" s="503" t="s">
        <v>7</v>
      </c>
      <c r="L4" s="504"/>
      <c r="M4" s="504"/>
      <c r="N4" s="510" t="s">
        <v>23</v>
      </c>
    </row>
    <row r="5" spans="1:14" s="13" customFormat="1" ht="10.5">
      <c r="A5" s="17" t="s">
        <v>8</v>
      </c>
      <c r="B5" s="18" t="s">
        <v>9</v>
      </c>
      <c r="C5" s="18" t="s">
        <v>10</v>
      </c>
      <c r="D5" s="18" t="s">
        <v>11</v>
      </c>
      <c r="E5" s="18" t="s">
        <v>12</v>
      </c>
      <c r="F5" s="19" t="s">
        <v>13</v>
      </c>
      <c r="G5" s="18" t="s">
        <v>14</v>
      </c>
      <c r="H5" s="20" t="s">
        <v>15</v>
      </c>
      <c r="I5" s="21"/>
      <c r="J5" s="22"/>
      <c r="K5" s="513"/>
      <c r="L5" s="514"/>
      <c r="M5" s="514"/>
      <c r="N5" s="511"/>
    </row>
    <row r="6" spans="1:14" s="13" customFormat="1" ht="11.25" customHeight="1">
      <c r="A6" s="17"/>
      <c r="B6" s="18"/>
      <c r="C6" s="23" t="s">
        <v>16</v>
      </c>
      <c r="D6" s="18"/>
      <c r="E6" s="18" t="s">
        <v>17</v>
      </c>
      <c r="F6" s="19" t="s">
        <v>1</v>
      </c>
      <c r="G6" s="18" t="s">
        <v>32</v>
      </c>
      <c r="H6" s="20" t="s">
        <v>18</v>
      </c>
      <c r="I6" s="18" t="s">
        <v>29</v>
      </c>
      <c r="J6" s="520" t="s">
        <v>19</v>
      </c>
      <c r="K6" s="515" t="s">
        <v>33</v>
      </c>
      <c r="L6" s="515" t="s">
        <v>30</v>
      </c>
      <c r="M6" s="520" t="s">
        <v>52</v>
      </c>
      <c r="N6" s="511"/>
    </row>
    <row r="7" spans="1:14" s="13" customFormat="1" ht="10.5">
      <c r="A7" s="25"/>
      <c r="B7" s="18"/>
      <c r="C7" s="23" t="s">
        <v>20</v>
      </c>
      <c r="D7" s="18"/>
      <c r="E7" s="18"/>
      <c r="F7" s="19"/>
      <c r="G7" s="19" t="s">
        <v>21</v>
      </c>
      <c r="H7" s="20"/>
      <c r="I7" s="18" t="s">
        <v>28</v>
      </c>
      <c r="J7" s="528"/>
      <c r="K7" s="516"/>
      <c r="L7" s="518"/>
      <c r="M7" s="522"/>
      <c r="N7" s="511"/>
    </row>
    <row r="8" spans="1:14" s="13" customFormat="1" ht="27" customHeight="1" thickBot="1">
      <c r="A8" s="26"/>
      <c r="B8" s="27"/>
      <c r="C8" s="28"/>
      <c r="D8" s="27"/>
      <c r="E8" s="27"/>
      <c r="F8" s="29"/>
      <c r="G8" s="27"/>
      <c r="H8" s="30"/>
      <c r="I8" s="27"/>
      <c r="J8" s="529"/>
      <c r="K8" s="517"/>
      <c r="L8" s="519"/>
      <c r="M8" s="523"/>
      <c r="N8" s="512"/>
    </row>
    <row r="9" spans="1:14" s="13" customFormat="1" ht="11.25" thickBot="1">
      <c r="A9" s="32">
        <v>1</v>
      </c>
      <c r="B9" s="33">
        <v>2</v>
      </c>
      <c r="C9" s="34">
        <v>3</v>
      </c>
      <c r="D9" s="34">
        <v>4</v>
      </c>
      <c r="E9" s="34">
        <v>5</v>
      </c>
      <c r="F9" s="34">
        <v>6</v>
      </c>
      <c r="G9" s="34">
        <v>7</v>
      </c>
      <c r="H9" s="34">
        <v>8</v>
      </c>
      <c r="I9" s="34">
        <v>9</v>
      </c>
      <c r="J9" s="34">
        <v>10</v>
      </c>
      <c r="K9" s="35">
        <v>11</v>
      </c>
      <c r="L9" s="35">
        <v>12</v>
      </c>
      <c r="M9" s="35">
        <v>13</v>
      </c>
      <c r="N9" s="36">
        <v>14</v>
      </c>
    </row>
    <row r="10" ht="6" customHeight="1" thickBot="1"/>
    <row r="11" spans="1:14" s="332" customFormat="1" ht="15" customHeight="1">
      <c r="A11" s="48">
        <v>3</v>
      </c>
      <c r="B11" s="327" t="s">
        <v>71</v>
      </c>
      <c r="C11" s="314" t="s">
        <v>72</v>
      </c>
      <c r="D11" s="158" t="s">
        <v>73</v>
      </c>
      <c r="E11" s="158" t="s">
        <v>25</v>
      </c>
      <c r="F11" s="193" t="s">
        <v>74</v>
      </c>
      <c r="G11" s="111">
        <v>172</v>
      </c>
      <c r="H11" s="194">
        <v>1610</v>
      </c>
      <c r="I11" s="328">
        <v>44847</v>
      </c>
      <c r="J11" s="116">
        <v>912</v>
      </c>
      <c r="K11" s="329">
        <v>23529.6</v>
      </c>
      <c r="L11" s="330"/>
      <c r="M11" s="331"/>
      <c r="N11" s="145"/>
    </row>
    <row r="12" spans="1:14" s="332" customFormat="1" ht="15" customHeight="1">
      <c r="A12" s="333"/>
      <c r="B12" s="334"/>
      <c r="C12" s="166" t="s">
        <v>72</v>
      </c>
      <c r="D12" s="38" t="s">
        <v>75</v>
      </c>
      <c r="E12" s="38" t="s">
        <v>26</v>
      </c>
      <c r="F12" s="146"/>
      <c r="G12" s="112"/>
      <c r="H12" s="148"/>
      <c r="I12" s="335"/>
      <c r="J12" s="336"/>
      <c r="K12" s="337">
        <v>14985</v>
      </c>
      <c r="L12" s="338"/>
      <c r="M12" s="338"/>
      <c r="N12" s="339"/>
    </row>
    <row r="13" spans="1:14" s="11" customFormat="1" ht="15" customHeight="1">
      <c r="A13" s="147"/>
      <c r="B13" s="106"/>
      <c r="C13" s="166" t="s">
        <v>76</v>
      </c>
      <c r="D13" s="38" t="s">
        <v>77</v>
      </c>
      <c r="E13" s="38"/>
      <c r="F13" s="146"/>
      <c r="G13" s="112"/>
      <c r="H13" s="148"/>
      <c r="I13" s="340"/>
      <c r="J13" s="149"/>
      <c r="K13" s="337"/>
      <c r="L13" s="150"/>
      <c r="M13" s="341"/>
      <c r="N13" s="339"/>
    </row>
    <row r="14" spans="1:14" s="11" customFormat="1" ht="15" customHeight="1">
      <c r="A14" s="147"/>
      <c r="B14" s="106"/>
      <c r="C14" s="39">
        <v>4323</v>
      </c>
      <c r="D14" s="342" t="s">
        <v>78</v>
      </c>
      <c r="E14" s="38"/>
      <c r="F14" s="146"/>
      <c r="G14" s="112"/>
      <c r="H14" s="148"/>
      <c r="I14" s="340" t="s">
        <v>24</v>
      </c>
      <c r="J14" s="343"/>
      <c r="K14" s="337"/>
      <c r="L14" s="150"/>
      <c r="M14" s="150"/>
      <c r="N14" s="151"/>
    </row>
    <row r="15" spans="1:14" s="11" customFormat="1" ht="15" customHeight="1" thickBot="1">
      <c r="A15" s="152"/>
      <c r="B15" s="344"/>
      <c r="C15" s="167"/>
      <c r="D15" s="251" t="s">
        <v>24</v>
      </c>
      <c r="E15" s="153" t="s">
        <v>22</v>
      </c>
      <c r="F15" s="345"/>
      <c r="G15" s="346">
        <v>172</v>
      </c>
      <c r="H15" s="347">
        <f>SUM(H11:H14)</f>
        <v>1610</v>
      </c>
      <c r="I15" s="154"/>
      <c r="J15" s="348">
        <f>SUM(J11:J14)</f>
        <v>912</v>
      </c>
      <c r="K15" s="155">
        <f>SUM(K11:K14)</f>
        <v>38514.6</v>
      </c>
      <c r="L15" s="156">
        <v>38510</v>
      </c>
      <c r="M15" s="157">
        <v>39000</v>
      </c>
      <c r="N15" s="49">
        <v>43000</v>
      </c>
    </row>
    <row r="16" spans="1:14" s="140" customFormat="1" ht="108.75" customHeight="1">
      <c r="A16" s="530" t="s">
        <v>79</v>
      </c>
      <c r="B16" s="530"/>
      <c r="C16" s="530"/>
      <c r="D16" s="530"/>
      <c r="E16" s="530"/>
      <c r="F16" s="530"/>
      <c r="G16" s="530"/>
      <c r="H16" s="530"/>
      <c r="I16" s="530"/>
      <c r="J16" s="530"/>
      <c r="K16" s="530"/>
      <c r="L16" s="530"/>
      <c r="M16" s="530"/>
      <c r="N16" s="530"/>
    </row>
    <row r="17" spans="1:14" s="349" customFormat="1" ht="27.75" customHeight="1" thickBot="1">
      <c r="A17" s="531" t="s">
        <v>80</v>
      </c>
      <c r="B17" s="531"/>
      <c r="C17" s="531"/>
      <c r="D17" s="531"/>
      <c r="E17" s="531"/>
      <c r="F17" s="531"/>
      <c r="G17" s="531"/>
      <c r="H17" s="531"/>
      <c r="I17" s="531"/>
      <c r="J17" s="531"/>
      <c r="K17" s="531"/>
      <c r="L17" s="531"/>
      <c r="M17" s="531"/>
      <c r="N17" s="531"/>
    </row>
    <row r="18" spans="1:14" ht="14.25" customHeight="1">
      <c r="A18" s="105">
        <v>4</v>
      </c>
      <c r="B18" s="53" t="s">
        <v>81</v>
      </c>
      <c r="C18" s="53" t="s">
        <v>82</v>
      </c>
      <c r="D18" s="54" t="s">
        <v>83</v>
      </c>
      <c r="E18" s="54" t="s">
        <v>25</v>
      </c>
      <c r="F18" s="55">
        <v>560</v>
      </c>
      <c r="G18" s="56">
        <v>40</v>
      </c>
      <c r="H18" s="57">
        <v>2520</v>
      </c>
      <c r="I18" s="58">
        <v>44679</v>
      </c>
      <c r="J18" s="350">
        <v>960</v>
      </c>
      <c r="K18" s="59">
        <v>28833.48</v>
      </c>
      <c r="L18" s="53"/>
      <c r="M18" s="70"/>
      <c r="N18" s="103"/>
    </row>
    <row r="19" spans="1:14" ht="15" customHeight="1">
      <c r="A19" s="96"/>
      <c r="B19" s="50"/>
      <c r="C19" s="50" t="s">
        <v>84</v>
      </c>
      <c r="D19" s="51" t="s">
        <v>85</v>
      </c>
      <c r="E19" s="315" t="s">
        <v>86</v>
      </c>
      <c r="F19" s="262" t="s">
        <v>87</v>
      </c>
      <c r="G19" s="60"/>
      <c r="H19" s="61"/>
      <c r="I19" s="351"/>
      <c r="J19" s="352"/>
      <c r="K19" s="62">
        <v>4452.47</v>
      </c>
      <c r="L19" s="50"/>
      <c r="M19" s="107"/>
      <c r="N19" s="108"/>
    </row>
    <row r="20" spans="1:14" ht="15" customHeight="1">
      <c r="A20" s="96"/>
      <c r="B20" s="109"/>
      <c r="C20" s="50" t="s">
        <v>36</v>
      </c>
      <c r="D20" s="51" t="s">
        <v>88</v>
      </c>
      <c r="E20" s="353"/>
      <c r="F20" s="262"/>
      <c r="G20" s="60"/>
      <c r="H20" s="61"/>
      <c r="I20" s="351"/>
      <c r="J20" s="352"/>
      <c r="K20" s="165"/>
      <c r="L20" s="354"/>
      <c r="M20" s="355"/>
      <c r="N20" s="108"/>
    </row>
    <row r="21" spans="1:14" ht="16.5" customHeight="1">
      <c r="A21" s="96"/>
      <c r="B21" s="50"/>
      <c r="C21" s="64">
        <v>379</v>
      </c>
      <c r="D21" s="51" t="s">
        <v>89</v>
      </c>
      <c r="E21" s="315"/>
      <c r="F21" s="262" t="s">
        <v>24</v>
      </c>
      <c r="G21" s="60"/>
      <c r="H21" s="61"/>
      <c r="I21" s="351"/>
      <c r="J21" s="264"/>
      <c r="K21" s="356"/>
      <c r="L21" s="50"/>
      <c r="M21" s="63"/>
      <c r="N21" s="261"/>
    </row>
    <row r="22" spans="1:14" ht="15.75" thickBot="1">
      <c r="A22" s="97"/>
      <c r="B22" s="52"/>
      <c r="C22" s="52"/>
      <c r="D22" s="52"/>
      <c r="E22" s="65" t="s">
        <v>22</v>
      </c>
      <c r="F22" s="65"/>
      <c r="G22" s="66">
        <f>SUM(G18:G21)</f>
        <v>40</v>
      </c>
      <c r="H22" s="67">
        <f>SUM(H18:H21)</f>
        <v>2520</v>
      </c>
      <c r="I22" s="68"/>
      <c r="J22" s="192">
        <v>960</v>
      </c>
      <c r="K22" s="69">
        <f>SUM(K18:K21)</f>
        <v>33285.95</v>
      </c>
      <c r="L22" s="94">
        <v>33290</v>
      </c>
      <c r="M22" s="69">
        <v>40000</v>
      </c>
      <c r="N22" s="104">
        <v>45000</v>
      </c>
    </row>
    <row r="23" spans="1:14" ht="57.75" customHeight="1">
      <c r="A23" s="532" t="s">
        <v>90</v>
      </c>
      <c r="B23" s="532"/>
      <c r="C23" s="532"/>
      <c r="D23" s="532"/>
      <c r="E23" s="532"/>
      <c r="F23" s="532"/>
      <c r="G23" s="532"/>
      <c r="H23" s="532"/>
      <c r="I23" s="532"/>
      <c r="J23" s="532"/>
      <c r="K23" s="532"/>
      <c r="L23" s="532"/>
      <c r="M23" s="532"/>
      <c r="N23" s="532"/>
    </row>
    <row r="24" spans="1:14" ht="30" customHeight="1" thickBot="1">
      <c r="A24" s="533" t="s">
        <v>91</v>
      </c>
      <c r="B24" s="533"/>
      <c r="C24" s="533"/>
      <c r="D24" s="533"/>
      <c r="E24" s="533"/>
      <c r="F24" s="533"/>
      <c r="G24" s="533"/>
      <c r="H24" s="533"/>
      <c r="I24" s="533"/>
      <c r="J24" s="533"/>
      <c r="K24" s="533"/>
      <c r="L24" s="533"/>
      <c r="M24" s="533"/>
      <c r="N24" s="533"/>
    </row>
    <row r="25" spans="1:14" s="12" customFormat="1" ht="15" customHeight="1">
      <c r="A25" s="254">
        <v>5</v>
      </c>
      <c r="B25" s="256" t="s">
        <v>92</v>
      </c>
      <c r="C25" s="53" t="s">
        <v>48</v>
      </c>
      <c r="D25" s="54" t="s">
        <v>43</v>
      </c>
      <c r="E25" s="54" t="s">
        <v>25</v>
      </c>
      <c r="F25" s="55" t="s">
        <v>93</v>
      </c>
      <c r="G25" s="56">
        <v>1135</v>
      </c>
      <c r="H25" s="57">
        <v>232955</v>
      </c>
      <c r="I25" s="357"/>
      <c r="J25" s="257"/>
      <c r="K25" s="258">
        <v>1314738.6</v>
      </c>
      <c r="L25" s="358"/>
      <c r="M25" s="359"/>
      <c r="N25" s="114"/>
    </row>
    <row r="26" spans="1:14" s="12" customFormat="1" ht="15" customHeight="1">
      <c r="A26" s="96"/>
      <c r="B26" s="259"/>
      <c r="C26" s="50" t="s">
        <v>44</v>
      </c>
      <c r="D26" s="51" t="s">
        <v>49</v>
      </c>
      <c r="E26" s="51" t="s">
        <v>26</v>
      </c>
      <c r="F26" s="262"/>
      <c r="G26" s="60"/>
      <c r="H26" s="61"/>
      <c r="I26" s="351"/>
      <c r="J26" s="352"/>
      <c r="K26" s="176">
        <v>14584.5</v>
      </c>
      <c r="L26" s="360"/>
      <c r="M26" s="361"/>
      <c r="N26" s="362"/>
    </row>
    <row r="27" spans="1:14" s="12" customFormat="1" ht="15" customHeight="1">
      <c r="A27" s="96"/>
      <c r="B27" s="106"/>
      <c r="C27" s="50" t="s">
        <v>45</v>
      </c>
      <c r="D27" s="51" t="s">
        <v>40</v>
      </c>
      <c r="E27" s="51"/>
      <c r="F27" s="262"/>
      <c r="G27" s="51"/>
      <c r="H27" s="306"/>
      <c r="I27" s="259"/>
      <c r="J27" s="50"/>
      <c r="K27" s="363"/>
      <c r="L27" s="360"/>
      <c r="M27" s="364"/>
      <c r="N27" s="365"/>
    </row>
    <row r="28" spans="1:14" s="12" customFormat="1" ht="15" customHeight="1">
      <c r="A28" s="96"/>
      <c r="B28" s="106"/>
      <c r="C28" s="64">
        <v>266</v>
      </c>
      <c r="D28" s="51" t="s">
        <v>94</v>
      </c>
      <c r="E28" s="51"/>
      <c r="F28" s="262"/>
      <c r="G28" s="51"/>
      <c r="H28" s="306"/>
      <c r="I28" s="259"/>
      <c r="J28" s="50"/>
      <c r="K28" s="176"/>
      <c r="L28" s="360"/>
      <c r="M28" s="361"/>
      <c r="N28" s="366"/>
    </row>
    <row r="29" spans="1:14" s="12" customFormat="1" ht="15" customHeight="1" thickBot="1">
      <c r="A29" s="97"/>
      <c r="B29" s="255"/>
      <c r="C29" s="52"/>
      <c r="D29" s="265" t="s">
        <v>46</v>
      </c>
      <c r="E29" s="65" t="s">
        <v>22</v>
      </c>
      <c r="F29" s="65"/>
      <c r="G29" s="66">
        <f>SUM(G25:G27)</f>
        <v>1135</v>
      </c>
      <c r="H29" s="67">
        <f>SUM(H25:H28)</f>
        <v>232955</v>
      </c>
      <c r="I29" s="68"/>
      <c r="J29" s="266"/>
      <c r="K29" s="367">
        <f>SUM(K25:K28)</f>
        <v>1329323.1</v>
      </c>
      <c r="L29" s="368">
        <v>1329320</v>
      </c>
      <c r="M29" s="369">
        <v>1605000</v>
      </c>
      <c r="N29" s="370">
        <v>1625000</v>
      </c>
    </row>
    <row r="30" spans="1:14" s="12" customFormat="1" ht="120.75" customHeight="1">
      <c r="A30" s="501" t="s">
        <v>95</v>
      </c>
      <c r="B30" s="501"/>
      <c r="C30" s="501"/>
      <c r="D30" s="501"/>
      <c r="E30" s="501"/>
      <c r="F30" s="501"/>
      <c r="G30" s="501"/>
      <c r="H30" s="501"/>
      <c r="I30" s="501"/>
      <c r="J30" s="501"/>
      <c r="K30" s="501"/>
      <c r="L30" s="501"/>
      <c r="M30" s="501"/>
      <c r="N30" s="501"/>
    </row>
    <row r="31" spans="1:14" s="12" customFormat="1" ht="31.5" customHeight="1" thickBot="1">
      <c r="A31" s="498" t="s">
        <v>96</v>
      </c>
      <c r="B31" s="498"/>
      <c r="C31" s="498"/>
      <c r="D31" s="498"/>
      <c r="E31" s="498"/>
      <c r="F31" s="498"/>
      <c r="G31" s="498"/>
      <c r="H31" s="498"/>
      <c r="I31" s="498"/>
      <c r="J31" s="498"/>
      <c r="K31" s="498"/>
      <c r="L31" s="498"/>
      <c r="M31" s="498"/>
      <c r="N31" s="498"/>
    </row>
    <row r="32" spans="1:14" s="45" customFormat="1" ht="15" customHeight="1">
      <c r="A32" s="280">
        <v>6</v>
      </c>
      <c r="B32" s="281" t="s">
        <v>97</v>
      </c>
      <c r="C32" s="282" t="s">
        <v>98</v>
      </c>
      <c r="D32" s="371" t="s">
        <v>99</v>
      </c>
      <c r="E32" s="119" t="s">
        <v>25</v>
      </c>
      <c r="F32" s="372" t="s">
        <v>100</v>
      </c>
      <c r="G32" s="283">
        <v>25</v>
      </c>
      <c r="H32" s="284">
        <v>771</v>
      </c>
      <c r="I32" s="373">
        <v>42962</v>
      </c>
      <c r="J32" s="374">
        <v>107153.02</v>
      </c>
      <c r="K32" s="375">
        <v>16335.75</v>
      </c>
      <c r="L32" s="282"/>
      <c r="M32" s="376">
        <v>64611</v>
      </c>
      <c r="N32" s="285"/>
    </row>
    <row r="33" spans="1:14" s="45" customFormat="1" ht="15" customHeight="1">
      <c r="A33" s="377"/>
      <c r="B33" s="287"/>
      <c r="C33" s="288" t="s">
        <v>101</v>
      </c>
      <c r="D33" s="143" t="s">
        <v>102</v>
      </c>
      <c r="E33" s="241" t="s">
        <v>25</v>
      </c>
      <c r="F33" s="378" t="s">
        <v>103</v>
      </c>
      <c r="G33" s="289">
        <v>129</v>
      </c>
      <c r="H33" s="290">
        <v>3793</v>
      </c>
      <c r="I33" s="379">
        <v>42962</v>
      </c>
      <c r="J33" s="380">
        <v>3324.92</v>
      </c>
      <c r="K33" s="381">
        <v>125007.45</v>
      </c>
      <c r="L33" s="288"/>
      <c r="M33" s="382">
        <v>734564</v>
      </c>
      <c r="N33" s="293"/>
    </row>
    <row r="34" spans="1:14" s="45" customFormat="1" ht="15" customHeight="1">
      <c r="A34" s="286"/>
      <c r="B34" s="294"/>
      <c r="C34" s="288" t="s">
        <v>34</v>
      </c>
      <c r="D34" s="143" t="s">
        <v>104</v>
      </c>
      <c r="E34" s="241" t="s">
        <v>25</v>
      </c>
      <c r="F34" s="378" t="s">
        <v>105</v>
      </c>
      <c r="G34" s="289">
        <v>3173</v>
      </c>
      <c r="H34" s="290">
        <v>136649</v>
      </c>
      <c r="I34" s="379">
        <v>42521</v>
      </c>
      <c r="J34" s="380">
        <v>3982.03</v>
      </c>
      <c r="K34" s="381">
        <v>452914.02</v>
      </c>
      <c r="L34" s="288"/>
      <c r="M34" s="382">
        <v>0</v>
      </c>
      <c r="N34" s="293"/>
    </row>
    <row r="35" spans="1:14" s="45" customFormat="1" ht="15" customHeight="1">
      <c r="A35" s="286"/>
      <c r="B35" s="287"/>
      <c r="C35" s="295">
        <v>2500</v>
      </c>
      <c r="D35" s="143" t="s">
        <v>106</v>
      </c>
      <c r="E35" s="241" t="s">
        <v>25</v>
      </c>
      <c r="F35" s="378" t="s">
        <v>107</v>
      </c>
      <c r="G35" s="289">
        <v>544</v>
      </c>
      <c r="H35" s="290">
        <v>23428</v>
      </c>
      <c r="I35" s="383"/>
      <c r="J35" s="291"/>
      <c r="K35" s="381">
        <v>147538.24</v>
      </c>
      <c r="L35" s="288"/>
      <c r="M35" s="382">
        <v>109888</v>
      </c>
      <c r="N35" s="293"/>
    </row>
    <row r="36" spans="1:14" s="45" customFormat="1" ht="15" customHeight="1">
      <c r="A36" s="286"/>
      <c r="B36" s="287"/>
      <c r="C36" s="288"/>
      <c r="D36" s="143"/>
      <c r="E36" s="241" t="s">
        <v>25</v>
      </c>
      <c r="F36" s="378" t="s">
        <v>108</v>
      </c>
      <c r="G36" s="289">
        <v>4103</v>
      </c>
      <c r="H36" s="290">
        <v>176700</v>
      </c>
      <c r="I36" s="379"/>
      <c r="J36" s="380"/>
      <c r="K36" s="381">
        <v>2681023.29</v>
      </c>
      <c r="L36" s="288"/>
      <c r="M36" s="382">
        <v>2738624</v>
      </c>
      <c r="N36" s="293"/>
    </row>
    <row r="37" spans="1:14" s="45" customFormat="1" ht="15" customHeight="1">
      <c r="A37" s="286"/>
      <c r="B37" s="287"/>
      <c r="C37" s="295"/>
      <c r="D37" s="143"/>
      <c r="E37" s="241" t="s">
        <v>25</v>
      </c>
      <c r="F37" s="378" t="s">
        <v>109</v>
      </c>
      <c r="G37" s="289">
        <v>1797</v>
      </c>
      <c r="H37" s="290">
        <v>77390</v>
      </c>
      <c r="I37" s="384"/>
      <c r="J37" s="385"/>
      <c r="K37" s="381">
        <v>256503.78</v>
      </c>
      <c r="L37" s="288"/>
      <c r="M37" s="382">
        <v>649883</v>
      </c>
      <c r="N37" s="293"/>
    </row>
    <row r="38" spans="1:14" s="45" customFormat="1" ht="15" customHeight="1">
      <c r="A38" s="286"/>
      <c r="B38" s="287"/>
      <c r="C38" s="295"/>
      <c r="D38" s="143"/>
      <c r="E38" s="241" t="s">
        <v>110</v>
      </c>
      <c r="F38" s="378" t="s">
        <v>111</v>
      </c>
      <c r="G38" s="289"/>
      <c r="H38" s="290">
        <v>0</v>
      </c>
      <c r="I38" s="386"/>
      <c r="J38" s="387"/>
      <c r="K38" s="388">
        <v>26661.16</v>
      </c>
      <c r="L38" s="389"/>
      <c r="M38" s="390"/>
      <c r="N38" s="293"/>
    </row>
    <row r="39" spans="1:14" s="45" customFormat="1" ht="15" customHeight="1">
      <c r="A39" s="286"/>
      <c r="B39" s="287"/>
      <c r="C39" s="295"/>
      <c r="D39" s="143"/>
      <c r="E39" s="241" t="s">
        <v>112</v>
      </c>
      <c r="F39" s="378" t="s">
        <v>113</v>
      </c>
      <c r="G39" s="289" t="s">
        <v>24</v>
      </c>
      <c r="H39" s="290">
        <v>0</v>
      </c>
      <c r="I39" s="384"/>
      <c r="J39" s="387"/>
      <c r="K39" s="388">
        <v>532890.63</v>
      </c>
      <c r="L39" s="288"/>
      <c r="M39" s="292"/>
      <c r="N39" s="293"/>
    </row>
    <row r="40" spans="1:14" s="45" customFormat="1" ht="15" customHeight="1">
      <c r="A40" s="286"/>
      <c r="B40" s="287"/>
      <c r="C40" s="295"/>
      <c r="D40" s="143"/>
      <c r="E40" s="241" t="s">
        <v>114</v>
      </c>
      <c r="F40" s="378" t="s">
        <v>115</v>
      </c>
      <c r="G40" s="289"/>
      <c r="H40" s="290"/>
      <c r="I40" s="383"/>
      <c r="J40" s="291"/>
      <c r="K40" s="381">
        <v>4222.49</v>
      </c>
      <c r="L40" s="288"/>
      <c r="M40" s="292"/>
      <c r="N40" s="293"/>
    </row>
    <row r="41" spans="1:14" s="45" customFormat="1" ht="15" customHeight="1">
      <c r="A41" s="286"/>
      <c r="B41" s="287"/>
      <c r="C41" s="295"/>
      <c r="D41" s="143"/>
      <c r="E41" s="241" t="s">
        <v>116</v>
      </c>
      <c r="F41" s="378" t="s">
        <v>115</v>
      </c>
      <c r="G41" s="289"/>
      <c r="H41" s="290"/>
      <c r="I41" s="383"/>
      <c r="J41" s="291"/>
      <c r="K41" s="381">
        <v>444.2</v>
      </c>
      <c r="L41" s="288"/>
      <c r="M41" s="292"/>
      <c r="N41" s="293"/>
    </row>
    <row r="42" spans="1:14" s="45" customFormat="1" ht="15" customHeight="1">
      <c r="A42" s="286"/>
      <c r="B42" s="287"/>
      <c r="C42" s="295"/>
      <c r="D42" s="143"/>
      <c r="E42" s="241" t="s">
        <v>117</v>
      </c>
      <c r="F42" s="378" t="s">
        <v>115</v>
      </c>
      <c r="G42" s="289"/>
      <c r="H42" s="290"/>
      <c r="I42" s="383"/>
      <c r="J42" s="291"/>
      <c r="K42" s="381">
        <v>1184.99</v>
      </c>
      <c r="L42" s="288"/>
      <c r="M42" s="292"/>
      <c r="N42" s="293"/>
    </row>
    <row r="43" spans="1:14" s="45" customFormat="1" ht="15" customHeight="1">
      <c r="A43" s="286"/>
      <c r="B43" s="287"/>
      <c r="C43" s="295"/>
      <c r="D43" s="143"/>
      <c r="E43" s="241" t="s">
        <v>26</v>
      </c>
      <c r="F43" s="378" t="s">
        <v>115</v>
      </c>
      <c r="G43" s="289"/>
      <c r="H43" s="391"/>
      <c r="I43" s="383"/>
      <c r="J43" s="291"/>
      <c r="K43" s="381">
        <v>8102.5</v>
      </c>
      <c r="L43" s="288"/>
      <c r="M43" s="292"/>
      <c r="N43" s="293"/>
    </row>
    <row r="44" spans="1:14" s="45" customFormat="1" ht="15" customHeight="1">
      <c r="A44" s="286"/>
      <c r="B44" s="287"/>
      <c r="C44" s="295"/>
      <c r="D44" s="143"/>
      <c r="E44" s="241" t="s">
        <v>26</v>
      </c>
      <c r="F44" s="378" t="s">
        <v>118</v>
      </c>
      <c r="G44" s="289"/>
      <c r="H44" s="290"/>
      <c r="I44" s="383"/>
      <c r="J44" s="291"/>
      <c r="K44" s="381">
        <v>8102.5</v>
      </c>
      <c r="L44" s="288"/>
      <c r="M44" s="292"/>
      <c r="N44" s="293"/>
    </row>
    <row r="45" spans="1:14" s="45" customFormat="1" ht="15" customHeight="1">
      <c r="A45" s="286"/>
      <c r="B45" s="287"/>
      <c r="C45" s="295"/>
      <c r="D45" s="143"/>
      <c r="E45" s="241" t="s">
        <v>119</v>
      </c>
      <c r="F45" s="378" t="s">
        <v>120</v>
      </c>
      <c r="G45" s="289"/>
      <c r="H45" s="290">
        <v>0</v>
      </c>
      <c r="I45" s="383"/>
      <c r="J45" s="291"/>
      <c r="K45" s="381">
        <v>21359.25</v>
      </c>
      <c r="L45" s="288"/>
      <c r="M45" s="292"/>
      <c r="N45" s="293"/>
    </row>
    <row r="46" spans="1:14" s="45" customFormat="1" ht="15" customHeight="1">
      <c r="A46" s="286"/>
      <c r="B46" s="287"/>
      <c r="C46" s="295"/>
      <c r="D46" s="143"/>
      <c r="E46" s="241" t="s">
        <v>121</v>
      </c>
      <c r="F46" s="392" t="s">
        <v>111</v>
      </c>
      <c r="G46" s="289"/>
      <c r="H46" s="290"/>
      <c r="I46" s="383"/>
      <c r="J46" s="291"/>
      <c r="K46" s="393">
        <v>-20000</v>
      </c>
      <c r="L46" s="288"/>
      <c r="M46" s="292"/>
      <c r="N46" s="293"/>
    </row>
    <row r="47" spans="1:14" s="45" customFormat="1" ht="15" customHeight="1">
      <c r="A47" s="286"/>
      <c r="B47" s="287"/>
      <c r="C47" s="295"/>
      <c r="D47" s="143"/>
      <c r="E47" s="241" t="s">
        <v>121</v>
      </c>
      <c r="F47" s="378" t="s">
        <v>113</v>
      </c>
      <c r="G47" s="289"/>
      <c r="H47" s="290"/>
      <c r="I47" s="383"/>
      <c r="J47" s="291"/>
      <c r="K47" s="393">
        <v>-20000</v>
      </c>
      <c r="L47" s="394"/>
      <c r="M47" s="292"/>
      <c r="N47" s="293"/>
    </row>
    <row r="48" spans="1:14" s="45" customFormat="1" ht="15" customHeight="1">
      <c r="A48" s="286"/>
      <c r="B48" s="287"/>
      <c r="C48" s="295"/>
      <c r="D48" s="143"/>
      <c r="E48" s="241" t="s">
        <v>122</v>
      </c>
      <c r="F48" s="378" t="s">
        <v>115</v>
      </c>
      <c r="G48" s="289"/>
      <c r="H48" s="290"/>
      <c r="I48" s="383"/>
      <c r="J48" s="291"/>
      <c r="K48" s="393">
        <v>-30000</v>
      </c>
      <c r="L48" s="394"/>
      <c r="M48" s="292"/>
      <c r="N48" s="293"/>
    </row>
    <row r="49" spans="1:14" s="45" customFormat="1" ht="15" customHeight="1">
      <c r="A49" s="286"/>
      <c r="B49" s="287"/>
      <c r="C49" s="295"/>
      <c r="D49" s="143"/>
      <c r="E49" s="241" t="s">
        <v>121</v>
      </c>
      <c r="F49" s="378" t="s">
        <v>118</v>
      </c>
      <c r="G49" s="289"/>
      <c r="H49" s="290"/>
      <c r="I49" s="383"/>
      <c r="J49" s="291"/>
      <c r="K49" s="393">
        <v>-20000</v>
      </c>
      <c r="L49" s="288"/>
      <c r="M49" s="292"/>
      <c r="N49" s="293"/>
    </row>
    <row r="50" spans="1:14" s="45" customFormat="1" ht="15" customHeight="1">
      <c r="A50" s="286"/>
      <c r="B50" s="287"/>
      <c r="C50" s="295"/>
      <c r="D50" s="143"/>
      <c r="E50" s="241" t="s">
        <v>122</v>
      </c>
      <c r="F50" s="378" t="s">
        <v>120</v>
      </c>
      <c r="G50" s="289"/>
      <c r="H50" s="290"/>
      <c r="I50" s="383"/>
      <c r="J50" s="291"/>
      <c r="K50" s="393">
        <v>-30000</v>
      </c>
      <c r="L50" s="288"/>
      <c r="M50" s="292"/>
      <c r="N50" s="293"/>
    </row>
    <row r="51" spans="1:14" s="45" customFormat="1" ht="15" customHeight="1">
      <c r="A51" s="286"/>
      <c r="B51" s="287"/>
      <c r="C51" s="295"/>
      <c r="D51" s="143"/>
      <c r="E51" s="241" t="s">
        <v>121</v>
      </c>
      <c r="F51" s="378" t="s">
        <v>123</v>
      </c>
      <c r="G51" s="289"/>
      <c r="H51" s="290"/>
      <c r="I51" s="383"/>
      <c r="J51" s="395"/>
      <c r="K51" s="393">
        <v>-20000</v>
      </c>
      <c r="L51" s="288"/>
      <c r="M51" s="292"/>
      <c r="N51" s="293"/>
    </row>
    <row r="52" spans="1:14" s="45" customFormat="1" ht="15" customHeight="1" thickBot="1">
      <c r="A52" s="296"/>
      <c r="B52" s="297"/>
      <c r="C52" s="298"/>
      <c r="D52" s="396"/>
      <c r="E52" s="299" t="s">
        <v>22</v>
      </c>
      <c r="F52" s="299"/>
      <c r="G52" s="300">
        <f>SUM(G32:G51)</f>
        <v>9771</v>
      </c>
      <c r="H52" s="301">
        <f>SUM(H32:H51)</f>
        <v>418731</v>
      </c>
      <c r="I52" s="397"/>
      <c r="J52" s="398">
        <f>SUM(J32:J51)</f>
        <v>114459.97</v>
      </c>
      <c r="K52" s="302">
        <f>SUM(K32:K51)</f>
        <v>4142290.250000001</v>
      </c>
      <c r="L52" s="399">
        <v>4142290</v>
      </c>
      <c r="M52" s="303">
        <v>4297570</v>
      </c>
      <c r="N52" s="304">
        <v>4326000</v>
      </c>
    </row>
    <row r="53" spans="1:14" s="12" customFormat="1" ht="191.25" customHeight="1">
      <c r="A53" s="532" t="s">
        <v>124</v>
      </c>
      <c r="B53" s="532"/>
      <c r="C53" s="532"/>
      <c r="D53" s="532"/>
      <c r="E53" s="532"/>
      <c r="F53" s="532"/>
      <c r="G53" s="532"/>
      <c r="H53" s="532"/>
      <c r="I53" s="532"/>
      <c r="J53" s="532"/>
      <c r="K53" s="532"/>
      <c r="L53" s="532"/>
      <c r="M53" s="532"/>
      <c r="N53" s="532"/>
    </row>
    <row r="54" spans="1:14" s="12" customFormat="1" ht="141.75" customHeight="1" thickBot="1">
      <c r="A54" s="534" t="s">
        <v>125</v>
      </c>
      <c r="B54" s="534"/>
      <c r="C54" s="534"/>
      <c r="D54" s="534"/>
      <c r="E54" s="534"/>
      <c r="F54" s="534"/>
      <c r="G54" s="534"/>
      <c r="H54" s="534"/>
      <c r="I54" s="534"/>
      <c r="J54" s="534"/>
      <c r="K54" s="534"/>
      <c r="L54" s="534"/>
      <c r="M54" s="534"/>
      <c r="N54" s="534"/>
    </row>
    <row r="55" spans="1:14" s="12" customFormat="1" ht="15" customHeight="1">
      <c r="A55" s="254">
        <v>7</v>
      </c>
      <c r="B55" s="256" t="s">
        <v>126</v>
      </c>
      <c r="C55" s="53" t="s">
        <v>127</v>
      </c>
      <c r="D55" s="54" t="s">
        <v>128</v>
      </c>
      <c r="E55" s="54" t="s">
        <v>25</v>
      </c>
      <c r="F55" s="55" t="s">
        <v>129</v>
      </c>
      <c r="G55" s="56">
        <v>1242</v>
      </c>
      <c r="H55" s="57">
        <v>7483</v>
      </c>
      <c r="I55" s="58">
        <v>45068</v>
      </c>
      <c r="J55" s="257">
        <v>1000</v>
      </c>
      <c r="K55" s="59">
        <v>100602</v>
      </c>
      <c r="L55" s="53"/>
      <c r="M55" s="70"/>
      <c r="N55" s="103"/>
    </row>
    <row r="56" spans="1:14" s="12" customFormat="1" ht="15" customHeight="1">
      <c r="A56" s="96"/>
      <c r="B56" s="259"/>
      <c r="C56" s="50" t="s">
        <v>127</v>
      </c>
      <c r="D56" s="51" t="s">
        <v>130</v>
      </c>
      <c r="E56" s="51" t="s">
        <v>50</v>
      </c>
      <c r="F56" s="262" t="s">
        <v>131</v>
      </c>
      <c r="G56" s="60"/>
      <c r="H56" s="61"/>
      <c r="I56" s="351"/>
      <c r="J56" s="352"/>
      <c r="K56" s="62">
        <v>15827</v>
      </c>
      <c r="L56" s="50"/>
      <c r="M56" s="63"/>
      <c r="N56" s="305"/>
    </row>
    <row r="57" spans="1:14" s="12" customFormat="1" ht="15" customHeight="1">
      <c r="A57" s="96"/>
      <c r="B57" s="106"/>
      <c r="C57" s="50" t="s">
        <v>132</v>
      </c>
      <c r="D57" s="51" t="s">
        <v>133</v>
      </c>
      <c r="E57" s="51" t="s">
        <v>134</v>
      </c>
      <c r="F57" s="262"/>
      <c r="G57" s="51"/>
      <c r="H57" s="306"/>
      <c r="I57" s="259"/>
      <c r="J57" s="50"/>
      <c r="K57" s="400">
        <v>-1531</v>
      </c>
      <c r="L57" s="50"/>
      <c r="M57" s="107"/>
      <c r="N57" s="260"/>
    </row>
    <row r="58" spans="1:14" s="12" customFormat="1" ht="15" customHeight="1">
      <c r="A58" s="96"/>
      <c r="B58" s="106"/>
      <c r="C58" s="64">
        <v>161</v>
      </c>
      <c r="D58" s="51" t="s">
        <v>135</v>
      </c>
      <c r="E58" s="51" t="s">
        <v>136</v>
      </c>
      <c r="F58" s="262"/>
      <c r="G58" s="51"/>
      <c r="H58" s="306"/>
      <c r="I58" s="259"/>
      <c r="J58" s="50"/>
      <c r="K58" s="400">
        <v>-219</v>
      </c>
      <c r="L58" s="50"/>
      <c r="M58" s="63"/>
      <c r="N58" s="261"/>
    </row>
    <row r="59" spans="1:14" s="12" customFormat="1" ht="15" customHeight="1">
      <c r="A59" s="96"/>
      <c r="B59" s="106"/>
      <c r="C59" s="64"/>
      <c r="D59" s="263"/>
      <c r="E59" s="263" t="s">
        <v>137</v>
      </c>
      <c r="F59" s="307"/>
      <c r="G59" s="263"/>
      <c r="H59" s="308"/>
      <c r="I59" s="259"/>
      <c r="J59" s="50"/>
      <c r="K59" s="400">
        <v>-146</v>
      </c>
      <c r="L59" s="50"/>
      <c r="M59" s="63"/>
      <c r="N59" s="261"/>
    </row>
    <row r="60" spans="1:14" s="12" customFormat="1" ht="15" customHeight="1">
      <c r="A60" s="96"/>
      <c r="B60" s="106"/>
      <c r="C60" s="64"/>
      <c r="D60" s="263"/>
      <c r="E60" s="263" t="s">
        <v>138</v>
      </c>
      <c r="F60" s="307"/>
      <c r="G60" s="263"/>
      <c r="H60" s="308"/>
      <c r="I60" s="259"/>
      <c r="J60" s="164"/>
      <c r="K60" s="400">
        <v>-10000</v>
      </c>
      <c r="L60" s="50"/>
      <c r="M60" s="401" t="s">
        <v>53</v>
      </c>
      <c r="N60" s="261"/>
    </row>
    <row r="61" spans="1:14" s="12" customFormat="1" ht="15" customHeight="1" thickBot="1">
      <c r="A61" s="97"/>
      <c r="B61" s="255"/>
      <c r="C61" s="52"/>
      <c r="D61" s="265"/>
      <c r="E61" s="65" t="s">
        <v>22</v>
      </c>
      <c r="F61" s="65"/>
      <c r="G61" s="66">
        <f>SUM(G55:G57)</f>
        <v>1242</v>
      </c>
      <c r="H61" s="67">
        <f>SUM(H55:H58)</f>
        <v>7483</v>
      </c>
      <c r="I61" s="68"/>
      <c r="J61" s="266">
        <f>SUM(J55:J60)</f>
        <v>1000</v>
      </c>
      <c r="K61" s="69">
        <f>SUM(K55:K60)</f>
        <v>104533</v>
      </c>
      <c r="L61" s="94">
        <v>104530</v>
      </c>
      <c r="M61" s="319">
        <v>96000</v>
      </c>
      <c r="N61" s="104">
        <v>122000</v>
      </c>
    </row>
    <row r="62" spans="1:14" s="12" customFormat="1" ht="168.75" customHeight="1">
      <c r="A62" s="501" t="s">
        <v>139</v>
      </c>
      <c r="B62" s="501"/>
      <c r="C62" s="501"/>
      <c r="D62" s="501"/>
      <c r="E62" s="501"/>
      <c r="F62" s="501"/>
      <c r="G62" s="501"/>
      <c r="H62" s="501"/>
      <c r="I62" s="501"/>
      <c r="J62" s="501"/>
      <c r="K62" s="501"/>
      <c r="L62" s="501"/>
      <c r="M62" s="501"/>
      <c r="N62" s="501"/>
    </row>
    <row r="63" spans="1:14" s="12" customFormat="1" ht="27.75" customHeight="1" thickBot="1">
      <c r="A63" s="534" t="s">
        <v>140</v>
      </c>
      <c r="B63" s="534"/>
      <c r="C63" s="534"/>
      <c r="D63" s="534"/>
      <c r="E63" s="534"/>
      <c r="F63" s="534"/>
      <c r="G63" s="534"/>
      <c r="H63" s="534"/>
      <c r="I63" s="534"/>
      <c r="J63" s="534"/>
      <c r="K63" s="534"/>
      <c r="L63" s="534"/>
      <c r="M63" s="534"/>
      <c r="N63" s="534"/>
    </row>
    <row r="64" spans="1:14" s="12" customFormat="1" ht="15" customHeight="1">
      <c r="A64" s="254">
        <v>8</v>
      </c>
      <c r="B64" s="256" t="s">
        <v>141</v>
      </c>
      <c r="C64" s="53" t="s">
        <v>142</v>
      </c>
      <c r="D64" s="54" t="s">
        <v>143</v>
      </c>
      <c r="E64" s="54" t="s">
        <v>25</v>
      </c>
      <c r="F64" s="55" t="s">
        <v>144</v>
      </c>
      <c r="G64" s="56">
        <v>2889</v>
      </c>
      <c r="H64" s="57">
        <v>19213</v>
      </c>
      <c r="I64" s="58"/>
      <c r="J64" s="257"/>
      <c r="K64" s="59">
        <v>364014</v>
      </c>
      <c r="L64" s="53"/>
      <c r="M64" s="70"/>
      <c r="N64" s="103"/>
    </row>
    <row r="65" spans="1:14" s="12" customFormat="1" ht="15" customHeight="1">
      <c r="A65" s="96"/>
      <c r="B65" s="259"/>
      <c r="C65" s="50" t="s">
        <v>142</v>
      </c>
      <c r="D65" s="51" t="s">
        <v>145</v>
      </c>
      <c r="E65" s="51" t="s">
        <v>50</v>
      </c>
      <c r="F65" s="262"/>
      <c r="G65" s="60"/>
      <c r="H65" s="61"/>
      <c r="I65" s="351"/>
      <c r="J65" s="352"/>
      <c r="K65" s="62">
        <v>5922</v>
      </c>
      <c r="L65" s="50"/>
      <c r="M65" s="63"/>
      <c r="N65" s="305"/>
    </row>
    <row r="66" spans="1:14" s="12" customFormat="1" ht="15" customHeight="1">
      <c r="A66" s="96"/>
      <c r="B66" s="106"/>
      <c r="C66" s="50" t="s">
        <v>132</v>
      </c>
      <c r="D66" s="51" t="s">
        <v>146</v>
      </c>
      <c r="E66" s="51" t="s">
        <v>147</v>
      </c>
      <c r="F66" s="262"/>
      <c r="G66" s="51"/>
      <c r="H66" s="306"/>
      <c r="I66" s="259"/>
      <c r="J66" s="50"/>
      <c r="K66" s="400">
        <v>-10000</v>
      </c>
      <c r="L66" s="50"/>
      <c r="M66" s="63"/>
      <c r="N66" s="260"/>
    </row>
    <row r="67" spans="1:14" s="12" customFormat="1" ht="15" customHeight="1">
      <c r="A67" s="96"/>
      <c r="B67" s="106"/>
      <c r="C67" s="64">
        <v>1001</v>
      </c>
      <c r="D67" s="51" t="s">
        <v>148</v>
      </c>
      <c r="E67" s="51"/>
      <c r="F67" s="262"/>
      <c r="G67" s="51"/>
      <c r="H67" s="306"/>
      <c r="I67" s="259"/>
      <c r="J67" s="50"/>
      <c r="K67" s="400"/>
      <c r="L67" s="50"/>
      <c r="M67" s="63"/>
      <c r="N67" s="261"/>
    </row>
    <row r="68" spans="1:14" s="12" customFormat="1" ht="15" customHeight="1">
      <c r="A68" s="96"/>
      <c r="B68" s="106"/>
      <c r="C68" s="64"/>
      <c r="D68" s="263"/>
      <c r="E68" s="263"/>
      <c r="F68" s="307"/>
      <c r="G68" s="263"/>
      <c r="H68" s="308"/>
      <c r="I68" s="259"/>
      <c r="J68" s="50"/>
      <c r="K68" s="400"/>
      <c r="L68" s="50"/>
      <c r="M68" s="63"/>
      <c r="N68" s="261"/>
    </row>
    <row r="69" spans="1:14" s="12" customFormat="1" ht="15" customHeight="1">
      <c r="A69" s="96"/>
      <c r="B69" s="106"/>
      <c r="C69" s="64"/>
      <c r="D69" s="263"/>
      <c r="E69" s="263"/>
      <c r="F69" s="307"/>
      <c r="G69" s="263"/>
      <c r="H69" s="308"/>
      <c r="I69" s="259"/>
      <c r="J69" s="50"/>
      <c r="K69" s="400"/>
      <c r="L69" s="50"/>
      <c r="M69" s="401" t="s">
        <v>53</v>
      </c>
      <c r="N69" s="261"/>
    </row>
    <row r="70" spans="1:14" s="12" customFormat="1" ht="15" customHeight="1" thickBot="1">
      <c r="A70" s="97"/>
      <c r="B70" s="255"/>
      <c r="C70" s="52"/>
      <c r="D70" s="265"/>
      <c r="E70" s="65" t="s">
        <v>22</v>
      </c>
      <c r="F70" s="65"/>
      <c r="G70" s="66">
        <f>SUM(G64:G66)</f>
        <v>2889</v>
      </c>
      <c r="H70" s="67">
        <f>SUM(H64:H67)</f>
        <v>19213</v>
      </c>
      <c r="I70" s="68"/>
      <c r="J70" s="266"/>
      <c r="K70" s="69">
        <f>SUM(K64:K69)</f>
        <v>359936</v>
      </c>
      <c r="L70" s="94">
        <v>359940</v>
      </c>
      <c r="M70" s="319">
        <v>290000</v>
      </c>
      <c r="N70" s="104">
        <v>378000</v>
      </c>
    </row>
    <row r="71" spans="1:14" s="12" customFormat="1" ht="111" customHeight="1">
      <c r="A71" s="501" t="s">
        <v>149</v>
      </c>
      <c r="B71" s="501"/>
      <c r="C71" s="501"/>
      <c r="D71" s="501"/>
      <c r="E71" s="501"/>
      <c r="F71" s="501"/>
      <c r="G71" s="501"/>
      <c r="H71" s="501"/>
      <c r="I71" s="501"/>
      <c r="J71" s="501"/>
      <c r="K71" s="501"/>
      <c r="L71" s="501"/>
      <c r="M71" s="501"/>
      <c r="N71" s="501"/>
    </row>
    <row r="72" spans="1:14" s="12" customFormat="1" ht="123.75" customHeight="1" thickBot="1">
      <c r="A72" s="534" t="s">
        <v>150</v>
      </c>
      <c r="B72" s="534"/>
      <c r="C72" s="534"/>
      <c r="D72" s="534"/>
      <c r="E72" s="534"/>
      <c r="F72" s="534"/>
      <c r="G72" s="534"/>
      <c r="H72" s="534"/>
      <c r="I72" s="534"/>
      <c r="J72" s="534"/>
      <c r="K72" s="534"/>
      <c r="L72" s="534"/>
      <c r="M72" s="534"/>
      <c r="N72" s="534"/>
    </row>
    <row r="73" spans="1:14" s="12" customFormat="1" ht="15" customHeight="1">
      <c r="A73" s="254">
        <v>9</v>
      </c>
      <c r="B73" s="256" t="s">
        <v>151</v>
      </c>
      <c r="C73" s="53" t="s">
        <v>152</v>
      </c>
      <c r="D73" s="54" t="s">
        <v>153</v>
      </c>
      <c r="E73" s="54" t="s">
        <v>25</v>
      </c>
      <c r="F73" s="55" t="s">
        <v>154</v>
      </c>
      <c r="G73" s="56">
        <v>1538</v>
      </c>
      <c r="H73" s="57">
        <v>158614</v>
      </c>
      <c r="I73" s="58"/>
      <c r="J73" s="257"/>
      <c r="K73" s="59">
        <v>400756.7</v>
      </c>
      <c r="L73" s="53"/>
      <c r="M73" s="70"/>
      <c r="N73" s="103"/>
    </row>
    <row r="74" spans="1:14" s="12" customFormat="1" ht="15" customHeight="1">
      <c r="A74" s="175"/>
      <c r="B74" s="259"/>
      <c r="C74" s="50" t="s">
        <v>152</v>
      </c>
      <c r="D74" s="51" t="s">
        <v>155</v>
      </c>
      <c r="E74" s="164" t="s">
        <v>25</v>
      </c>
      <c r="F74" s="402" t="s">
        <v>156</v>
      </c>
      <c r="G74" s="403">
        <v>6</v>
      </c>
      <c r="H74" s="404">
        <v>619</v>
      </c>
      <c r="I74" s="351"/>
      <c r="J74" s="174"/>
      <c r="K74" s="405">
        <v>1563.4</v>
      </c>
      <c r="L74" s="50"/>
      <c r="M74" s="63"/>
      <c r="N74" s="108"/>
    </row>
    <row r="75" spans="1:14" s="12" customFormat="1" ht="15" customHeight="1">
      <c r="A75" s="175"/>
      <c r="B75" s="106"/>
      <c r="C75" s="50" t="s">
        <v>34</v>
      </c>
      <c r="D75" s="51" t="s">
        <v>157</v>
      </c>
      <c r="E75" s="164" t="s">
        <v>25</v>
      </c>
      <c r="F75" s="402" t="s">
        <v>158</v>
      </c>
      <c r="G75" s="403">
        <v>12</v>
      </c>
      <c r="H75" s="404">
        <v>1243</v>
      </c>
      <c r="I75" s="351"/>
      <c r="J75" s="174"/>
      <c r="K75" s="405">
        <v>3126.8</v>
      </c>
      <c r="L75" s="50"/>
      <c r="M75" s="63"/>
      <c r="N75" s="108"/>
    </row>
    <row r="76" spans="1:14" s="12" customFormat="1" ht="15" customHeight="1">
      <c r="A76" s="175"/>
      <c r="B76" s="259"/>
      <c r="C76" s="64">
        <v>66</v>
      </c>
      <c r="D76" s="51" t="s">
        <v>159</v>
      </c>
      <c r="E76" s="164" t="s">
        <v>25</v>
      </c>
      <c r="F76" s="402" t="s">
        <v>160</v>
      </c>
      <c r="G76" s="403">
        <v>568</v>
      </c>
      <c r="H76" s="404">
        <v>58866</v>
      </c>
      <c r="I76" s="351"/>
      <c r="J76" s="174"/>
      <c r="K76" s="405">
        <v>148003.8</v>
      </c>
      <c r="L76" s="50"/>
      <c r="M76" s="63"/>
      <c r="N76" s="108"/>
    </row>
    <row r="77" spans="1:14" s="12" customFormat="1" ht="15" customHeight="1">
      <c r="A77" s="175"/>
      <c r="B77" s="259"/>
      <c r="C77" s="50"/>
      <c r="D77" s="51" t="s">
        <v>161</v>
      </c>
      <c r="E77" s="164" t="s">
        <v>25</v>
      </c>
      <c r="F77" s="402" t="s">
        <v>162</v>
      </c>
      <c r="G77" s="403">
        <v>603</v>
      </c>
      <c r="H77" s="404">
        <v>66065</v>
      </c>
      <c r="I77" s="351"/>
      <c r="J77" s="174"/>
      <c r="K77" s="405">
        <v>157123.7</v>
      </c>
      <c r="L77" s="50"/>
      <c r="M77" s="63"/>
      <c r="N77" s="108"/>
    </row>
    <row r="78" spans="1:14" s="12" customFormat="1" ht="15" customHeight="1">
      <c r="A78" s="175"/>
      <c r="B78" s="259"/>
      <c r="C78" s="50"/>
      <c r="D78" s="51"/>
      <c r="E78" s="164" t="s">
        <v>25</v>
      </c>
      <c r="F78" s="402" t="s">
        <v>163</v>
      </c>
      <c r="G78" s="403">
        <v>451</v>
      </c>
      <c r="H78" s="404">
        <v>15283</v>
      </c>
      <c r="I78" s="351"/>
      <c r="J78" s="174"/>
      <c r="K78" s="405">
        <v>122094.7</v>
      </c>
      <c r="L78" s="50"/>
      <c r="M78" s="63"/>
      <c r="N78" s="108"/>
    </row>
    <row r="79" spans="1:14" s="12" customFormat="1" ht="15" customHeight="1">
      <c r="A79" s="175"/>
      <c r="B79" s="259"/>
      <c r="C79" s="50"/>
      <c r="D79" s="51"/>
      <c r="E79" s="164" t="s">
        <v>25</v>
      </c>
      <c r="F79" s="406" t="s">
        <v>164</v>
      </c>
      <c r="G79" s="403">
        <v>2</v>
      </c>
      <c r="H79" s="404">
        <v>12</v>
      </c>
      <c r="I79" s="351"/>
      <c r="J79" s="174"/>
      <c r="K79" s="405">
        <v>521.1</v>
      </c>
      <c r="L79" s="50"/>
      <c r="M79" s="63"/>
      <c r="N79" s="108"/>
    </row>
    <row r="80" spans="1:14" s="12" customFormat="1" ht="15" customHeight="1">
      <c r="A80" s="96"/>
      <c r="B80" s="259"/>
      <c r="C80" s="259"/>
      <c r="D80" s="51"/>
      <c r="E80" s="164" t="s">
        <v>25</v>
      </c>
      <c r="F80" s="262" t="s">
        <v>165</v>
      </c>
      <c r="G80" s="60">
        <v>4</v>
      </c>
      <c r="H80" s="61">
        <v>14</v>
      </c>
      <c r="I80" s="351"/>
      <c r="J80" s="352"/>
      <c r="K80" s="62">
        <v>1042.3</v>
      </c>
      <c r="L80" s="50"/>
      <c r="M80" s="63"/>
      <c r="N80" s="305"/>
    </row>
    <row r="81" spans="1:14" s="12" customFormat="1" ht="15" customHeight="1">
      <c r="A81" s="96"/>
      <c r="B81" s="106"/>
      <c r="C81" s="259"/>
      <c r="D81" s="51"/>
      <c r="E81" s="164" t="s">
        <v>25</v>
      </c>
      <c r="F81" s="262" t="s">
        <v>166</v>
      </c>
      <c r="G81" s="51">
        <v>38</v>
      </c>
      <c r="H81" s="407">
        <v>194</v>
      </c>
      <c r="I81" s="259"/>
      <c r="J81" s="50"/>
      <c r="K81" s="400">
        <v>9901.7</v>
      </c>
      <c r="L81" s="50"/>
      <c r="M81" s="63"/>
      <c r="N81" s="260"/>
    </row>
    <row r="82" spans="1:14" s="12" customFormat="1" ht="15" customHeight="1">
      <c r="A82" s="96"/>
      <c r="B82" s="106"/>
      <c r="C82" s="259"/>
      <c r="D82" s="51"/>
      <c r="E82" s="164" t="s">
        <v>25</v>
      </c>
      <c r="F82" s="262" t="s">
        <v>167</v>
      </c>
      <c r="G82" s="51">
        <v>442</v>
      </c>
      <c r="H82" s="407">
        <v>1505</v>
      </c>
      <c r="I82" s="259"/>
      <c r="J82" s="50"/>
      <c r="K82" s="400">
        <v>115171.9</v>
      </c>
      <c r="L82" s="50"/>
      <c r="M82" s="63"/>
      <c r="N82" s="260"/>
    </row>
    <row r="83" spans="1:14" s="12" customFormat="1" ht="15" customHeight="1">
      <c r="A83" s="96"/>
      <c r="B83" s="106"/>
      <c r="C83" s="259"/>
      <c r="D83" s="51"/>
      <c r="E83" s="164" t="s">
        <v>25</v>
      </c>
      <c r="F83" s="262" t="s">
        <v>168</v>
      </c>
      <c r="G83" s="51">
        <v>3</v>
      </c>
      <c r="H83" s="407">
        <v>316</v>
      </c>
      <c r="I83" s="259"/>
      <c r="J83" s="50"/>
      <c r="K83" s="400">
        <v>781.7</v>
      </c>
      <c r="L83" s="50"/>
      <c r="M83" s="63"/>
      <c r="N83" s="260"/>
    </row>
    <row r="84" spans="1:14" s="12" customFormat="1" ht="15" customHeight="1">
      <c r="A84" s="96"/>
      <c r="B84" s="106"/>
      <c r="C84" s="259"/>
      <c r="D84" s="51"/>
      <c r="E84" s="164" t="s">
        <v>25</v>
      </c>
      <c r="F84" s="262" t="s">
        <v>169</v>
      </c>
      <c r="G84" s="51">
        <v>51</v>
      </c>
      <c r="H84" s="408">
        <f>10570/2</f>
        <v>5285</v>
      </c>
      <c r="I84" s="259"/>
      <c r="J84" s="50"/>
      <c r="K84" s="400">
        <v>31698</v>
      </c>
      <c r="L84" s="50"/>
      <c r="M84" s="63"/>
      <c r="N84" s="260"/>
    </row>
    <row r="85" spans="1:14" s="12" customFormat="1" ht="15" customHeight="1">
      <c r="A85" s="96"/>
      <c r="B85" s="106"/>
      <c r="C85" s="259"/>
      <c r="D85" s="51"/>
      <c r="E85" s="164" t="s">
        <v>170</v>
      </c>
      <c r="F85" s="262"/>
      <c r="G85" s="51"/>
      <c r="H85" s="306"/>
      <c r="I85" s="259"/>
      <c r="J85" s="50"/>
      <c r="K85" s="400">
        <v>-6279.5</v>
      </c>
      <c r="L85" s="50"/>
      <c r="M85" s="63"/>
      <c r="N85" s="260"/>
    </row>
    <row r="86" spans="1:14" s="12" customFormat="1" ht="15" customHeight="1">
      <c r="A86" s="96"/>
      <c r="B86" s="106"/>
      <c r="C86" s="259"/>
      <c r="D86" s="51"/>
      <c r="E86" s="164" t="s">
        <v>42</v>
      </c>
      <c r="F86" s="262"/>
      <c r="G86" s="51"/>
      <c r="H86" s="306"/>
      <c r="I86" s="259"/>
      <c r="J86" s="50"/>
      <c r="K86" s="400">
        <v>-10000</v>
      </c>
      <c r="L86" s="50"/>
      <c r="M86" s="401" t="s">
        <v>53</v>
      </c>
      <c r="N86" s="260"/>
    </row>
    <row r="87" spans="1:14" s="12" customFormat="1" ht="15" customHeight="1" thickBot="1">
      <c r="A87" s="97"/>
      <c r="B87" s="255"/>
      <c r="C87" s="52"/>
      <c r="D87" s="52"/>
      <c r="E87" s="65" t="s">
        <v>22</v>
      </c>
      <c r="F87" s="65"/>
      <c r="G87" s="66">
        <f>SUM(G73:G84)</f>
        <v>3718</v>
      </c>
      <c r="H87" s="67">
        <f>SUM(H73:H86)</f>
        <v>308016</v>
      </c>
      <c r="I87" s="68"/>
      <c r="J87" s="266"/>
      <c r="K87" s="69">
        <f>SUM(K73:K86)</f>
        <v>975506.2999999998</v>
      </c>
      <c r="L87" s="94">
        <v>975506</v>
      </c>
      <c r="M87" s="319">
        <v>1043720</v>
      </c>
      <c r="N87" s="104">
        <v>1113000</v>
      </c>
    </row>
    <row r="88" spans="1:14" s="12" customFormat="1" ht="167.25" customHeight="1">
      <c r="A88" s="501" t="s">
        <v>171</v>
      </c>
      <c r="B88" s="501"/>
      <c r="C88" s="501"/>
      <c r="D88" s="501"/>
      <c r="E88" s="501"/>
      <c r="F88" s="501"/>
      <c r="G88" s="501"/>
      <c r="H88" s="501"/>
      <c r="I88" s="501"/>
      <c r="J88" s="501"/>
      <c r="K88" s="501"/>
      <c r="L88" s="501"/>
      <c r="M88" s="501"/>
      <c r="N88" s="501"/>
    </row>
    <row r="89" spans="1:14" s="12" customFormat="1" ht="27.75" customHeight="1" thickBot="1">
      <c r="A89" s="534" t="s">
        <v>172</v>
      </c>
      <c r="B89" s="535"/>
      <c r="C89" s="535"/>
      <c r="D89" s="535"/>
      <c r="E89" s="535"/>
      <c r="F89" s="535"/>
      <c r="G89" s="535"/>
      <c r="H89" s="535"/>
      <c r="I89" s="535"/>
      <c r="J89" s="535"/>
      <c r="K89" s="535"/>
      <c r="L89" s="535"/>
      <c r="M89" s="535"/>
      <c r="N89" s="535"/>
    </row>
    <row r="90" spans="1:14" s="45" customFormat="1" ht="15" customHeight="1" thickBot="1">
      <c r="A90" s="40"/>
      <c r="B90" s="41"/>
      <c r="C90" s="41"/>
      <c r="D90" s="41"/>
      <c r="E90" s="42" t="s">
        <v>27</v>
      </c>
      <c r="F90" s="41"/>
      <c r="G90" s="41"/>
      <c r="H90" s="41"/>
      <c r="I90" s="43"/>
      <c r="J90" s="44"/>
      <c r="K90" s="41"/>
      <c r="L90" s="162">
        <f>SUM(L15+L22+L29+L61+L52+L70+L87)</f>
        <v>6983386</v>
      </c>
      <c r="M90" s="162">
        <f aca="true" t="shared" si="0" ref="M90:N90">SUM(M15+M22+M29+M61+M52+M70+M87)</f>
        <v>7411290</v>
      </c>
      <c r="N90" s="98">
        <f t="shared" si="0"/>
        <v>7652000</v>
      </c>
    </row>
  </sheetData>
  <autoFilter ref="B2:B90"/>
  <mergeCells count="24">
    <mergeCell ref="A71:N71"/>
    <mergeCell ref="A72:N72"/>
    <mergeCell ref="A88:N88"/>
    <mergeCell ref="A89:N89"/>
    <mergeCell ref="A31:N31"/>
    <mergeCell ref="A53:N53"/>
    <mergeCell ref="A54:N54"/>
    <mergeCell ref="A62:N62"/>
    <mergeCell ref="A63:N63"/>
    <mergeCell ref="A16:N16"/>
    <mergeCell ref="A17:N17"/>
    <mergeCell ref="A23:N23"/>
    <mergeCell ref="A24:N24"/>
    <mergeCell ref="A30:N30"/>
    <mergeCell ref="A2:N2"/>
    <mergeCell ref="E4:G4"/>
    <mergeCell ref="I4:J4"/>
    <mergeCell ref="K4:M4"/>
    <mergeCell ref="K5:M5"/>
    <mergeCell ref="N4:N8"/>
    <mergeCell ref="K6:K8"/>
    <mergeCell ref="L6:L8"/>
    <mergeCell ref="J6:J8"/>
    <mergeCell ref="M6:M8"/>
  </mergeCells>
  <printOptions horizontalCentered="1"/>
  <pageMargins left="0" right="0" top="0.984251968503937" bottom="0.5905511811023623" header="0.7874015748031497" footer="0.31496062992125984"/>
  <pageSetup firstPageNumber="2" useFirstPageNumber="1" horizontalDpi="600" verticalDpi="600" orientation="landscape" paperSize="9" scale="67"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N71"/>
  <sheetViews>
    <sheetView view="pageBreakPreview" zoomScaleSheetLayoutView="100" workbookViewId="0" topLeftCell="A1">
      <selection activeCell="M79" sqref="M79"/>
    </sheetView>
  </sheetViews>
  <sheetFormatPr defaultColWidth="9.140625" defaultRowHeight="15"/>
  <cols>
    <col min="1" max="1" width="3.57421875" style="0" customWidth="1"/>
    <col min="2" max="2" width="11.57421875" style="0" customWidth="1"/>
    <col min="3" max="3" width="18.140625" style="0" customWidth="1"/>
    <col min="4" max="4" width="25.8515625" style="0" customWidth="1"/>
    <col min="5" max="5" width="16.8515625" style="0" customWidth="1"/>
    <col min="6" max="6" width="18.7109375" style="0" customWidth="1"/>
    <col min="7" max="7" width="6.8515625" style="0" customWidth="1"/>
    <col min="8" max="8" width="17.140625" style="0" customWidth="1"/>
    <col min="9" max="9" width="11.140625" style="0" customWidth="1"/>
    <col min="10" max="10" width="15.57421875" style="0" customWidth="1"/>
    <col min="11" max="11" width="18.7109375" style="0" customWidth="1"/>
    <col min="12" max="12" width="19.140625" style="0" customWidth="1"/>
    <col min="13" max="14" width="19.00390625" style="0" customWidth="1"/>
    <col min="15" max="15" width="1.1484375" style="0" customWidth="1"/>
  </cols>
  <sheetData>
    <row r="2" spans="1:14" s="12" customFormat="1" ht="32.25" customHeight="1">
      <c r="A2" s="525" t="s">
        <v>173</v>
      </c>
      <c r="B2" s="525"/>
      <c r="C2" s="525"/>
      <c r="D2" s="525"/>
      <c r="E2" s="525"/>
      <c r="F2" s="525"/>
      <c r="G2" s="525"/>
      <c r="H2" s="525"/>
      <c r="I2" s="525"/>
      <c r="J2" s="525"/>
      <c r="K2" s="525"/>
      <c r="L2" s="525"/>
      <c r="M2" s="525"/>
      <c r="N2" s="525"/>
    </row>
    <row r="3" spans="1:14" ht="18" customHeight="1" thickBot="1">
      <c r="A3" s="1"/>
      <c r="B3" s="1"/>
      <c r="C3" s="1"/>
      <c r="D3" s="1"/>
      <c r="E3" s="1"/>
      <c r="F3" s="2"/>
      <c r="G3" s="1"/>
      <c r="H3" s="3"/>
      <c r="I3" s="1"/>
      <c r="J3" s="3"/>
      <c r="K3" s="1"/>
      <c r="L3" s="1"/>
      <c r="M3" s="3"/>
      <c r="N3" s="4"/>
    </row>
    <row r="4" spans="1:14" s="13" customFormat="1" ht="10.5">
      <c r="A4" s="15" t="s">
        <v>0</v>
      </c>
      <c r="B4" s="37" t="s">
        <v>1</v>
      </c>
      <c r="C4" s="37" t="s">
        <v>2</v>
      </c>
      <c r="D4" s="37" t="s">
        <v>3</v>
      </c>
      <c r="E4" s="505" t="s">
        <v>4</v>
      </c>
      <c r="F4" s="506"/>
      <c r="G4" s="507"/>
      <c r="H4" s="16" t="s">
        <v>5</v>
      </c>
      <c r="I4" s="503" t="s">
        <v>6</v>
      </c>
      <c r="J4" s="536"/>
      <c r="K4" s="503" t="s">
        <v>7</v>
      </c>
      <c r="L4" s="504"/>
      <c r="M4" s="504"/>
      <c r="N4" s="510" t="s">
        <v>23</v>
      </c>
    </row>
    <row r="5" spans="1:14" s="13" customFormat="1" ht="10.5">
      <c r="A5" s="17" t="s">
        <v>8</v>
      </c>
      <c r="B5" s="18" t="s">
        <v>9</v>
      </c>
      <c r="C5" s="18" t="s">
        <v>10</v>
      </c>
      <c r="D5" s="18" t="s">
        <v>11</v>
      </c>
      <c r="E5" s="18" t="s">
        <v>12</v>
      </c>
      <c r="F5" s="19" t="s">
        <v>13</v>
      </c>
      <c r="G5" s="18" t="s">
        <v>14</v>
      </c>
      <c r="H5" s="20" t="s">
        <v>15</v>
      </c>
      <c r="I5" s="21"/>
      <c r="J5" s="22"/>
      <c r="K5" s="513"/>
      <c r="L5" s="514"/>
      <c r="M5" s="514"/>
      <c r="N5" s="511"/>
    </row>
    <row r="6" spans="1:14" s="13" customFormat="1" ht="11.25" customHeight="1">
      <c r="A6" s="17"/>
      <c r="B6" s="18"/>
      <c r="C6" s="23" t="s">
        <v>16</v>
      </c>
      <c r="D6" s="18"/>
      <c r="E6" s="18" t="s">
        <v>17</v>
      </c>
      <c r="F6" s="19" t="s">
        <v>1</v>
      </c>
      <c r="G6" s="18" t="s">
        <v>32</v>
      </c>
      <c r="H6" s="20" t="s">
        <v>18</v>
      </c>
      <c r="I6" s="18" t="s">
        <v>29</v>
      </c>
      <c r="J6" s="24" t="s">
        <v>19</v>
      </c>
      <c r="K6" s="515" t="s">
        <v>33</v>
      </c>
      <c r="L6" s="515" t="s">
        <v>30</v>
      </c>
      <c r="M6" s="520" t="s">
        <v>52</v>
      </c>
      <c r="N6" s="511"/>
    </row>
    <row r="7" spans="1:14" s="13" customFormat="1" ht="10.5">
      <c r="A7" s="25"/>
      <c r="B7" s="18"/>
      <c r="C7" s="23" t="s">
        <v>20</v>
      </c>
      <c r="D7" s="18"/>
      <c r="E7" s="18"/>
      <c r="F7" s="19"/>
      <c r="G7" s="19" t="s">
        <v>21</v>
      </c>
      <c r="H7" s="20"/>
      <c r="I7" s="18" t="s">
        <v>28</v>
      </c>
      <c r="J7" s="24"/>
      <c r="K7" s="516"/>
      <c r="L7" s="518"/>
      <c r="M7" s="522"/>
      <c r="N7" s="511"/>
    </row>
    <row r="8" spans="1:14" s="13" customFormat="1" ht="27" customHeight="1" thickBot="1">
      <c r="A8" s="26"/>
      <c r="B8" s="27"/>
      <c r="C8" s="28"/>
      <c r="D8" s="27"/>
      <c r="E8" s="27"/>
      <c r="F8" s="29"/>
      <c r="G8" s="27"/>
      <c r="H8" s="30"/>
      <c r="I8" s="27"/>
      <c r="J8" s="31"/>
      <c r="K8" s="517"/>
      <c r="L8" s="519"/>
      <c r="M8" s="523"/>
      <c r="N8" s="512"/>
    </row>
    <row r="9" spans="1:14" s="13" customFormat="1" ht="11.25" thickBot="1">
      <c r="A9" s="32">
        <v>1</v>
      </c>
      <c r="B9" s="33">
        <v>2</v>
      </c>
      <c r="C9" s="34">
        <v>3</v>
      </c>
      <c r="D9" s="34">
        <v>4</v>
      </c>
      <c r="E9" s="34">
        <v>5</v>
      </c>
      <c r="F9" s="34">
        <v>6</v>
      </c>
      <c r="G9" s="34">
        <v>7</v>
      </c>
      <c r="H9" s="34">
        <v>8</v>
      </c>
      <c r="I9" s="34">
        <v>9</v>
      </c>
      <c r="J9" s="34">
        <v>10</v>
      </c>
      <c r="K9" s="35">
        <v>11</v>
      </c>
      <c r="L9" s="35">
        <v>12</v>
      </c>
      <c r="M9" s="35">
        <v>13</v>
      </c>
      <c r="N9" s="36">
        <v>14</v>
      </c>
    </row>
    <row r="10" ht="10.5" customHeight="1" thickBot="1"/>
    <row r="11" spans="1:14" s="140" customFormat="1" ht="15" customHeight="1">
      <c r="A11" s="223">
        <v>10</v>
      </c>
      <c r="B11" s="138" t="s">
        <v>174</v>
      </c>
      <c r="C11" s="224" t="s">
        <v>175</v>
      </c>
      <c r="D11" s="139" t="s">
        <v>176</v>
      </c>
      <c r="E11" s="119" t="s">
        <v>25</v>
      </c>
      <c r="F11" s="120" t="s">
        <v>177</v>
      </c>
      <c r="G11" s="225">
        <v>25</v>
      </c>
      <c r="H11" s="121">
        <v>500</v>
      </c>
      <c r="I11" s="122">
        <v>45016</v>
      </c>
      <c r="J11" s="226">
        <v>1540</v>
      </c>
      <c r="K11" s="160">
        <v>5508.75</v>
      </c>
      <c r="L11" s="227"/>
      <c r="M11" s="227"/>
      <c r="N11" s="409"/>
    </row>
    <row r="12" spans="1:14" s="140" customFormat="1" ht="15" customHeight="1">
      <c r="A12" s="228"/>
      <c r="B12" s="141"/>
      <c r="C12" s="229" t="s">
        <v>178</v>
      </c>
      <c r="D12" s="230" t="s">
        <v>179</v>
      </c>
      <c r="F12" s="124"/>
      <c r="G12" s="125"/>
      <c r="I12" s="410"/>
      <c r="J12" s="128"/>
      <c r="K12" s="129"/>
      <c r="L12" s="231"/>
      <c r="M12" s="231"/>
      <c r="N12" s="313"/>
    </row>
    <row r="13" spans="1:14" s="140" customFormat="1" ht="15" customHeight="1">
      <c r="A13" s="228"/>
      <c r="B13" s="142"/>
      <c r="C13" s="229" t="s">
        <v>180</v>
      </c>
      <c r="D13" s="230" t="s">
        <v>181</v>
      </c>
      <c r="E13" s="130"/>
      <c r="F13" s="124"/>
      <c r="G13" s="125"/>
      <c r="H13" s="232"/>
      <c r="I13" s="127"/>
      <c r="J13" s="128"/>
      <c r="K13" s="129"/>
      <c r="L13" s="231"/>
      <c r="M13" s="231"/>
      <c r="N13" s="313"/>
    </row>
    <row r="14" spans="1:14" s="140" customFormat="1" ht="15" customHeight="1">
      <c r="A14" s="228"/>
      <c r="B14" s="141"/>
      <c r="C14" s="233">
        <v>66</v>
      </c>
      <c r="D14" s="143"/>
      <c r="E14" s="130"/>
      <c r="F14" s="124"/>
      <c r="G14" s="125"/>
      <c r="H14" s="232"/>
      <c r="I14" s="127"/>
      <c r="J14" s="318"/>
      <c r="K14" s="129"/>
      <c r="L14" s="234"/>
      <c r="M14" s="411" t="s">
        <v>53</v>
      </c>
      <c r="N14" s="235"/>
    </row>
    <row r="15" spans="1:14" s="140" customFormat="1" ht="15" customHeight="1" thickBot="1">
      <c r="A15" s="236"/>
      <c r="B15" s="237"/>
      <c r="C15" s="238"/>
      <c r="D15" s="115"/>
      <c r="E15" s="239" t="s">
        <v>22</v>
      </c>
      <c r="F15" s="131"/>
      <c r="G15" s="132">
        <f>SUM(G11:G13)</f>
        <v>25</v>
      </c>
      <c r="H15" s="133">
        <f>SUM(H11:H13)</f>
        <v>500</v>
      </c>
      <c r="I15" s="240"/>
      <c r="J15" s="134">
        <f>SUM(J11:J12)</f>
        <v>1540</v>
      </c>
      <c r="K15" s="135">
        <f>SUM(K11:K14)</f>
        <v>5508.75</v>
      </c>
      <c r="L15" s="134">
        <v>5510</v>
      </c>
      <c r="M15" s="412">
        <v>11788</v>
      </c>
      <c r="N15" s="136">
        <v>17000</v>
      </c>
    </row>
    <row r="16" spans="1:14" s="46" customFormat="1" ht="62.25" customHeight="1">
      <c r="A16" s="530" t="s">
        <v>182</v>
      </c>
      <c r="B16" s="530"/>
      <c r="C16" s="530"/>
      <c r="D16" s="530"/>
      <c r="E16" s="530"/>
      <c r="F16" s="530"/>
      <c r="G16" s="530"/>
      <c r="H16" s="530"/>
      <c r="I16" s="530"/>
      <c r="J16" s="530"/>
      <c r="K16" s="530"/>
      <c r="L16" s="530"/>
      <c r="M16" s="530"/>
      <c r="N16" s="530"/>
    </row>
    <row r="17" spans="1:14" s="95" customFormat="1" ht="25.5" customHeight="1" thickBot="1">
      <c r="A17" s="531" t="s">
        <v>183</v>
      </c>
      <c r="B17" s="531"/>
      <c r="C17" s="531"/>
      <c r="D17" s="531"/>
      <c r="E17" s="531"/>
      <c r="F17" s="531"/>
      <c r="G17" s="531"/>
      <c r="H17" s="531"/>
      <c r="I17" s="531"/>
      <c r="J17" s="531"/>
      <c r="K17" s="531"/>
      <c r="L17" s="531"/>
      <c r="M17" s="531"/>
      <c r="N17" s="531"/>
    </row>
    <row r="18" spans="1:14" s="11" customFormat="1" ht="15" customHeight="1">
      <c r="A18" s="195">
        <v>11</v>
      </c>
      <c r="B18" s="196" t="s">
        <v>184</v>
      </c>
      <c r="C18" s="413" t="s">
        <v>185</v>
      </c>
      <c r="D18" s="414" t="s">
        <v>186</v>
      </c>
      <c r="E18" s="54" t="s">
        <v>25</v>
      </c>
      <c r="F18" s="111" t="s">
        <v>187</v>
      </c>
      <c r="G18" s="198">
        <v>5</v>
      </c>
      <c r="H18" s="199">
        <v>15</v>
      </c>
      <c r="I18" s="200"/>
      <c r="J18" s="116"/>
      <c r="K18" s="201">
        <v>123.8</v>
      </c>
      <c r="L18" s="267"/>
      <c r="M18" s="267"/>
      <c r="N18" s="268"/>
    </row>
    <row r="19" spans="1:14" s="11" customFormat="1" ht="15" customHeight="1">
      <c r="A19" s="202"/>
      <c r="B19" s="203"/>
      <c r="C19" s="415" t="s">
        <v>185</v>
      </c>
      <c r="D19" s="416" t="s">
        <v>188</v>
      </c>
      <c r="E19" s="417" t="s">
        <v>25</v>
      </c>
      <c r="F19" s="112" t="s">
        <v>189</v>
      </c>
      <c r="G19" s="206">
        <v>255</v>
      </c>
      <c r="H19" s="242">
        <v>3484</v>
      </c>
      <c r="I19" s="207"/>
      <c r="J19" s="208"/>
      <c r="K19" s="168">
        <v>6313.8</v>
      </c>
      <c r="L19" s="243"/>
      <c r="M19" s="243"/>
      <c r="N19" s="269"/>
    </row>
    <row r="20" spans="1:14" s="11" customFormat="1" ht="15" customHeight="1">
      <c r="A20" s="202"/>
      <c r="B20" s="109"/>
      <c r="C20" s="415" t="s">
        <v>38</v>
      </c>
      <c r="D20" s="320" t="s">
        <v>190</v>
      </c>
      <c r="E20" s="418" t="s">
        <v>191</v>
      </c>
      <c r="F20" s="112"/>
      <c r="G20" s="206"/>
      <c r="H20" s="210"/>
      <c r="I20" s="207"/>
      <c r="J20" s="208"/>
      <c r="K20" s="168">
        <v>189.16</v>
      </c>
      <c r="L20" s="243"/>
      <c r="M20" s="243"/>
      <c r="N20" s="269"/>
    </row>
    <row r="21" spans="1:14" s="11" customFormat="1" ht="15" customHeight="1">
      <c r="A21" s="202"/>
      <c r="B21" s="109"/>
      <c r="C21" s="209">
        <v>561</v>
      </c>
      <c r="D21" s="419" t="s">
        <v>192</v>
      </c>
      <c r="E21" s="113"/>
      <c r="F21" s="112"/>
      <c r="G21" s="206"/>
      <c r="H21" s="210"/>
      <c r="I21" s="207"/>
      <c r="J21" s="208"/>
      <c r="K21" s="168"/>
      <c r="L21" s="243"/>
      <c r="M21" s="243"/>
      <c r="N21" s="420"/>
    </row>
    <row r="22" spans="1:14" s="11" customFormat="1" ht="15" customHeight="1">
      <c r="A22" s="202"/>
      <c r="B22" s="203"/>
      <c r="C22" s="209"/>
      <c r="D22" s="205" t="s">
        <v>193</v>
      </c>
      <c r="E22" s="113"/>
      <c r="F22" s="112"/>
      <c r="G22" s="206"/>
      <c r="H22" s="210"/>
      <c r="I22" s="207"/>
      <c r="J22" s="208"/>
      <c r="K22" s="168"/>
      <c r="L22" s="244"/>
      <c r="M22" s="421"/>
      <c r="N22" s="212"/>
    </row>
    <row r="23" spans="1:14" s="11" customFormat="1" ht="15" customHeight="1" thickBot="1">
      <c r="A23" s="213"/>
      <c r="B23" s="214"/>
      <c r="C23" s="215"/>
      <c r="D23" s="422" t="s">
        <v>194</v>
      </c>
      <c r="E23" s="216" t="s">
        <v>22</v>
      </c>
      <c r="F23" s="217"/>
      <c r="G23" s="218">
        <f>SUM(G18:G20)</f>
        <v>260</v>
      </c>
      <c r="H23" s="219">
        <f>SUM(H18:H20)</f>
        <v>3499</v>
      </c>
      <c r="I23" s="220"/>
      <c r="J23" s="221"/>
      <c r="K23" s="245">
        <f>K20+K19+K18</f>
        <v>6626.76</v>
      </c>
      <c r="L23" s="221">
        <v>6630</v>
      </c>
      <c r="M23" s="221">
        <v>10000</v>
      </c>
      <c r="N23" s="222">
        <v>20000</v>
      </c>
    </row>
    <row r="24" spans="1:14" s="46" customFormat="1" ht="55.5" customHeight="1">
      <c r="A24" s="537" t="s">
        <v>195</v>
      </c>
      <c r="B24" s="537"/>
      <c r="C24" s="537"/>
      <c r="D24" s="537"/>
      <c r="E24" s="537"/>
      <c r="F24" s="537"/>
      <c r="G24" s="537"/>
      <c r="H24" s="537"/>
      <c r="I24" s="537"/>
      <c r="J24" s="537"/>
      <c r="K24" s="537"/>
      <c r="L24" s="537"/>
      <c r="M24" s="537"/>
      <c r="N24" s="537"/>
    </row>
    <row r="25" spans="1:14" s="95" customFormat="1" ht="25.5" customHeight="1" thickBot="1">
      <c r="A25" s="538" t="s">
        <v>196</v>
      </c>
      <c r="B25" s="538"/>
      <c r="C25" s="538"/>
      <c r="D25" s="538"/>
      <c r="E25" s="538"/>
      <c r="F25" s="538"/>
      <c r="G25" s="538"/>
      <c r="H25" s="538"/>
      <c r="I25" s="538"/>
      <c r="J25" s="538"/>
      <c r="K25" s="538"/>
      <c r="L25" s="538"/>
      <c r="M25" s="538"/>
      <c r="N25" s="538"/>
    </row>
    <row r="26" spans="1:14" s="140" customFormat="1" ht="15" customHeight="1">
      <c r="A26" s="223">
        <v>12</v>
      </c>
      <c r="B26" s="423" t="s">
        <v>197</v>
      </c>
      <c r="C26" s="224" t="s">
        <v>198</v>
      </c>
      <c r="D26" s="424" t="s">
        <v>199</v>
      </c>
      <c r="E26" s="425" t="s">
        <v>25</v>
      </c>
      <c r="F26" s="120" t="s">
        <v>200</v>
      </c>
      <c r="G26" s="252">
        <v>1006</v>
      </c>
      <c r="H26" s="121">
        <v>4237.31</v>
      </c>
      <c r="I26" s="426">
        <v>40387</v>
      </c>
      <c r="J26" s="226">
        <v>2900</v>
      </c>
      <c r="K26" s="316">
        <v>15935.04</v>
      </c>
      <c r="L26" s="227"/>
      <c r="M26" s="227"/>
      <c r="N26" s="409"/>
    </row>
    <row r="27" spans="1:14" s="140" customFormat="1" ht="15" customHeight="1">
      <c r="A27" s="228"/>
      <c r="B27" s="128"/>
      <c r="C27" s="229" t="s">
        <v>198</v>
      </c>
      <c r="D27" s="123" t="s">
        <v>201</v>
      </c>
      <c r="E27" s="427" t="s">
        <v>26</v>
      </c>
      <c r="F27" s="124"/>
      <c r="G27" s="125"/>
      <c r="H27" s="126"/>
      <c r="I27" s="428"/>
      <c r="J27" s="128"/>
      <c r="K27" s="429">
        <v>16779.15</v>
      </c>
      <c r="L27" s="231"/>
      <c r="M27" s="231"/>
      <c r="N27" s="430"/>
    </row>
    <row r="28" spans="1:14" s="140" customFormat="1" ht="15" customHeight="1">
      <c r="A28" s="228"/>
      <c r="B28" s="142"/>
      <c r="C28" s="229" t="s">
        <v>38</v>
      </c>
      <c r="D28" s="123" t="s">
        <v>202</v>
      </c>
      <c r="E28" s="427"/>
      <c r="F28" s="124"/>
      <c r="G28" s="125"/>
      <c r="H28" s="232"/>
      <c r="I28" s="428"/>
      <c r="J28" s="128"/>
      <c r="K28" s="429"/>
      <c r="L28" s="231"/>
      <c r="M28" s="231"/>
      <c r="N28" s="430"/>
    </row>
    <row r="29" spans="1:14" s="140" customFormat="1" ht="15" customHeight="1">
      <c r="A29" s="228"/>
      <c r="B29" s="128"/>
      <c r="C29" s="233">
        <v>165</v>
      </c>
      <c r="D29" s="431" t="s">
        <v>203</v>
      </c>
      <c r="E29" s="427"/>
      <c r="F29" s="124"/>
      <c r="G29" s="125"/>
      <c r="H29" s="232"/>
      <c r="I29" s="428"/>
      <c r="J29" s="318"/>
      <c r="K29" s="429"/>
      <c r="L29" s="234"/>
      <c r="M29" s="401" t="s">
        <v>53</v>
      </c>
      <c r="N29" s="432"/>
    </row>
    <row r="30" spans="1:14" s="140" customFormat="1" ht="15" customHeight="1" thickBot="1">
      <c r="A30" s="236"/>
      <c r="B30" s="433"/>
      <c r="C30" s="238"/>
      <c r="D30" s="434"/>
      <c r="E30" s="435" t="s">
        <v>22</v>
      </c>
      <c r="F30" s="131"/>
      <c r="G30" s="132">
        <f>SUM(G26:G28)</f>
        <v>1006</v>
      </c>
      <c r="H30" s="133">
        <f>SUM(H26:H28)</f>
        <v>4237.31</v>
      </c>
      <c r="I30" s="240"/>
      <c r="J30" s="134">
        <f>SUM(J26:J27)</f>
        <v>2900</v>
      </c>
      <c r="K30" s="135">
        <f>SUM(K26:K29)</f>
        <v>32714.190000000002</v>
      </c>
      <c r="L30" s="134">
        <v>32710</v>
      </c>
      <c r="M30" s="319">
        <v>47000</v>
      </c>
      <c r="N30" s="136">
        <v>54000</v>
      </c>
    </row>
    <row r="31" spans="1:14" s="46" customFormat="1" ht="54" customHeight="1">
      <c r="A31" s="530" t="s">
        <v>204</v>
      </c>
      <c r="B31" s="530"/>
      <c r="C31" s="530"/>
      <c r="D31" s="530"/>
      <c r="E31" s="530"/>
      <c r="F31" s="530"/>
      <c r="G31" s="530"/>
      <c r="H31" s="530"/>
      <c r="I31" s="530"/>
      <c r="J31" s="530"/>
      <c r="K31" s="530"/>
      <c r="L31" s="530"/>
      <c r="M31" s="530"/>
      <c r="N31" s="530"/>
    </row>
    <row r="32" spans="1:14" s="95" customFormat="1" ht="19.5" customHeight="1" thickBot="1">
      <c r="A32" s="538" t="s">
        <v>205</v>
      </c>
      <c r="B32" s="538"/>
      <c r="C32" s="538"/>
      <c r="D32" s="538"/>
      <c r="E32" s="538"/>
      <c r="F32" s="538"/>
      <c r="G32" s="538"/>
      <c r="H32" s="538"/>
      <c r="I32" s="538"/>
      <c r="J32" s="538"/>
      <c r="K32" s="538"/>
      <c r="L32" s="538"/>
      <c r="M32" s="538"/>
      <c r="N32" s="538"/>
    </row>
    <row r="33" spans="1:14" s="75" customFormat="1" ht="15" customHeight="1">
      <c r="A33" s="48">
        <v>13</v>
      </c>
      <c r="B33" s="270" t="s">
        <v>206</v>
      </c>
      <c r="C33" s="271" t="s">
        <v>207</v>
      </c>
      <c r="D33" s="272" t="s">
        <v>208</v>
      </c>
      <c r="E33" s="71" t="s">
        <v>25</v>
      </c>
      <c r="F33" s="161">
        <v>1113</v>
      </c>
      <c r="G33" s="248">
        <v>34</v>
      </c>
      <c r="H33" s="249">
        <v>2450</v>
      </c>
      <c r="I33" s="273">
        <v>43132</v>
      </c>
      <c r="J33" s="74">
        <v>4400.47</v>
      </c>
      <c r="K33" s="169">
        <v>11176.82</v>
      </c>
      <c r="L33" s="74"/>
      <c r="M33" s="99">
        <v>37400</v>
      </c>
      <c r="N33" s="274"/>
    </row>
    <row r="34" spans="1:14" s="75" customFormat="1" ht="15" customHeight="1">
      <c r="A34" s="76"/>
      <c r="B34" s="275"/>
      <c r="C34" s="276" t="s">
        <v>207</v>
      </c>
      <c r="D34" s="277" t="s">
        <v>209</v>
      </c>
      <c r="E34" s="77" t="s">
        <v>37</v>
      </c>
      <c r="F34" s="78"/>
      <c r="G34" s="436"/>
      <c r="H34" s="437"/>
      <c r="I34" s="438"/>
      <c r="J34" s="250"/>
      <c r="K34" s="81">
        <v>-5500</v>
      </c>
      <c r="L34" s="100"/>
      <c r="M34" s="246">
        <v>-5500</v>
      </c>
      <c r="N34" s="439"/>
    </row>
    <row r="35" spans="1:14" s="75" customFormat="1" ht="15" customHeight="1">
      <c r="A35" s="76"/>
      <c r="B35" s="275"/>
      <c r="C35" s="276" t="s">
        <v>51</v>
      </c>
      <c r="D35" s="277" t="s">
        <v>210</v>
      </c>
      <c r="E35" s="77"/>
      <c r="F35" s="247"/>
      <c r="G35" s="79"/>
      <c r="H35" s="80"/>
      <c r="I35" s="82"/>
      <c r="J35" s="159"/>
      <c r="K35" s="81"/>
      <c r="L35" s="278"/>
      <c r="M35" s="100"/>
      <c r="N35" s="92"/>
    </row>
    <row r="36" spans="1:14" s="75" customFormat="1" ht="15" customHeight="1">
      <c r="A36" s="76"/>
      <c r="B36" s="137"/>
      <c r="C36" s="279">
        <v>595</v>
      </c>
      <c r="D36" s="277"/>
      <c r="E36" s="77"/>
      <c r="F36" s="78"/>
      <c r="G36" s="79"/>
      <c r="H36" s="80"/>
      <c r="I36" s="82"/>
      <c r="J36" s="159"/>
      <c r="K36" s="81"/>
      <c r="L36" s="278"/>
      <c r="M36" s="246"/>
      <c r="N36" s="92"/>
    </row>
    <row r="37" spans="1:14" s="75" customFormat="1" ht="15" customHeight="1">
      <c r="A37" s="76"/>
      <c r="B37" s="275"/>
      <c r="C37" s="279"/>
      <c r="D37" s="277"/>
      <c r="E37" s="77"/>
      <c r="F37" s="78"/>
      <c r="G37" s="79"/>
      <c r="H37" s="80"/>
      <c r="I37" s="82"/>
      <c r="J37" s="440"/>
      <c r="K37" s="81"/>
      <c r="L37" s="100"/>
      <c r="N37" s="83"/>
    </row>
    <row r="38" spans="1:14" s="75" customFormat="1" ht="15" customHeight="1" thickBot="1">
      <c r="A38" s="84"/>
      <c r="B38" s="144"/>
      <c r="C38" s="85" t="s">
        <v>24</v>
      </c>
      <c r="D38" s="441" t="s">
        <v>24</v>
      </c>
      <c r="E38" s="86" t="s">
        <v>22</v>
      </c>
      <c r="F38" s="87"/>
      <c r="G38" s="88">
        <f>SUM(G33:G37)</f>
        <v>34</v>
      </c>
      <c r="H38" s="89">
        <f>SUM(H33:H37)</f>
        <v>2450</v>
      </c>
      <c r="I38" s="90"/>
      <c r="J38" s="442">
        <v>4400.47</v>
      </c>
      <c r="K38" s="89">
        <f>SUM(K33:K37)</f>
        <v>5676.82</v>
      </c>
      <c r="L38" s="101">
        <v>5677</v>
      </c>
      <c r="M38" s="102">
        <v>31900</v>
      </c>
      <c r="N38" s="47">
        <v>39000</v>
      </c>
    </row>
    <row r="39" spans="1:14" s="91" customFormat="1" ht="81" customHeight="1">
      <c r="A39" s="532" t="s">
        <v>211</v>
      </c>
      <c r="B39" s="532"/>
      <c r="C39" s="532"/>
      <c r="D39" s="532"/>
      <c r="E39" s="532"/>
      <c r="F39" s="532"/>
      <c r="G39" s="532"/>
      <c r="H39" s="532"/>
      <c r="I39" s="532"/>
      <c r="J39" s="532"/>
      <c r="K39" s="532"/>
      <c r="L39" s="532"/>
      <c r="M39" s="532"/>
      <c r="N39" s="532"/>
    </row>
    <row r="40" spans="1:14" s="179" customFormat="1" ht="24" customHeight="1" thickBot="1">
      <c r="A40" s="498" t="s">
        <v>212</v>
      </c>
      <c r="B40" s="498"/>
      <c r="C40" s="498"/>
      <c r="D40" s="498"/>
      <c r="E40" s="498"/>
      <c r="F40" s="498"/>
      <c r="G40" s="498"/>
      <c r="H40" s="498"/>
      <c r="I40" s="498"/>
      <c r="J40" s="498"/>
      <c r="K40" s="498"/>
      <c r="L40" s="498"/>
      <c r="M40" s="498"/>
      <c r="N40" s="498"/>
    </row>
    <row r="41" spans="1:14" s="91" customFormat="1" ht="15" customHeight="1">
      <c r="A41" s="443">
        <v>14</v>
      </c>
      <c r="B41" s="444" t="s">
        <v>213</v>
      </c>
      <c r="C41" s="445" t="s">
        <v>207</v>
      </c>
      <c r="D41" s="446" t="s">
        <v>214</v>
      </c>
      <c r="E41" s="447" t="s">
        <v>25</v>
      </c>
      <c r="F41" s="448" t="s">
        <v>215</v>
      </c>
      <c r="G41" s="449">
        <v>253</v>
      </c>
      <c r="H41" s="450">
        <v>17848</v>
      </c>
      <c r="I41" s="451">
        <v>41263</v>
      </c>
      <c r="J41" s="452">
        <v>1875.66</v>
      </c>
      <c r="K41" s="453">
        <v>80532.43</v>
      </c>
      <c r="L41" s="452"/>
      <c r="M41" s="454">
        <v>746350</v>
      </c>
      <c r="N41" s="455"/>
    </row>
    <row r="42" spans="1:14" s="91" customFormat="1" ht="15" customHeight="1">
      <c r="A42" s="456"/>
      <c r="B42" s="457"/>
      <c r="C42" s="458" t="s">
        <v>207</v>
      </c>
      <c r="D42" s="459" t="s">
        <v>216</v>
      </c>
      <c r="E42" s="312" t="s">
        <v>37</v>
      </c>
      <c r="F42" s="460"/>
      <c r="G42" s="461"/>
      <c r="H42" s="462"/>
      <c r="I42" s="463"/>
      <c r="J42" s="464"/>
      <c r="K42" s="465">
        <v>-1880</v>
      </c>
      <c r="L42" s="466"/>
      <c r="M42" s="467">
        <v>-1880</v>
      </c>
      <c r="N42" s="468"/>
    </row>
    <row r="43" spans="1:14" s="91" customFormat="1" ht="15" customHeight="1">
      <c r="A43" s="456"/>
      <c r="B43" s="457"/>
      <c r="C43" s="458" t="s">
        <v>51</v>
      </c>
      <c r="D43" s="469" t="s">
        <v>217</v>
      </c>
      <c r="E43" s="312"/>
      <c r="F43" s="470"/>
      <c r="G43" s="309"/>
      <c r="H43" s="310"/>
      <c r="I43" s="311"/>
      <c r="J43" s="471"/>
      <c r="K43" s="465"/>
      <c r="L43" s="472"/>
      <c r="M43" s="466"/>
      <c r="N43" s="473"/>
    </row>
    <row r="44" spans="1:14" s="91" customFormat="1" ht="15" customHeight="1">
      <c r="A44" s="456"/>
      <c r="B44" s="474"/>
      <c r="C44" s="475">
        <v>595</v>
      </c>
      <c r="D44" s="469" t="s">
        <v>218</v>
      </c>
      <c r="E44" s="312"/>
      <c r="F44" s="460"/>
      <c r="G44" s="309"/>
      <c r="H44" s="310"/>
      <c r="I44" s="311"/>
      <c r="J44" s="476"/>
      <c r="K44" s="465"/>
      <c r="L44" s="466"/>
      <c r="M44" s="477"/>
      <c r="N44" s="473"/>
    </row>
    <row r="45" spans="1:14" s="91" customFormat="1" ht="15" customHeight="1" thickBot="1">
      <c r="A45" s="478"/>
      <c r="B45" s="479"/>
      <c r="C45" s="480" t="s">
        <v>24</v>
      </c>
      <c r="D45" s="481" t="s">
        <v>24</v>
      </c>
      <c r="E45" s="482" t="s">
        <v>22</v>
      </c>
      <c r="F45" s="483"/>
      <c r="G45" s="484">
        <f>SUM(G41:G44)</f>
        <v>253</v>
      </c>
      <c r="H45" s="485">
        <f>SUM(H41:H44)</f>
        <v>17848</v>
      </c>
      <c r="I45" s="486"/>
      <c r="J45" s="487">
        <v>1875.66</v>
      </c>
      <c r="K45" s="485">
        <f>SUM(K41:K44)</f>
        <v>78652.43</v>
      </c>
      <c r="L45" s="488">
        <v>78652</v>
      </c>
      <c r="M45" s="485">
        <f>SUM(M41:M44)</f>
        <v>744470</v>
      </c>
      <c r="N45" s="489">
        <v>756000</v>
      </c>
    </row>
    <row r="46" spans="1:14" s="91" customFormat="1" ht="94.5" customHeight="1">
      <c r="A46" s="532" t="s">
        <v>219</v>
      </c>
      <c r="B46" s="532"/>
      <c r="C46" s="532"/>
      <c r="D46" s="532"/>
      <c r="E46" s="532"/>
      <c r="F46" s="532"/>
      <c r="G46" s="532"/>
      <c r="H46" s="532"/>
      <c r="I46" s="532"/>
      <c r="J46" s="532"/>
      <c r="K46" s="532"/>
      <c r="L46" s="532"/>
      <c r="M46" s="532"/>
      <c r="N46" s="532"/>
    </row>
    <row r="47" spans="1:14" s="179" customFormat="1" ht="26.25" customHeight="1" thickBot="1">
      <c r="A47" s="498" t="s">
        <v>212</v>
      </c>
      <c r="B47" s="498"/>
      <c r="C47" s="498"/>
      <c r="D47" s="498"/>
      <c r="E47" s="498"/>
      <c r="F47" s="498"/>
      <c r="G47" s="498"/>
      <c r="H47" s="498"/>
      <c r="I47" s="498"/>
      <c r="J47" s="498"/>
      <c r="K47" s="498"/>
      <c r="L47" s="498"/>
      <c r="M47" s="498"/>
      <c r="N47" s="498"/>
    </row>
    <row r="48" spans="1:14" s="140" customFormat="1" ht="15" customHeight="1">
      <c r="A48" s="223">
        <v>15</v>
      </c>
      <c r="B48" s="138" t="s">
        <v>220</v>
      </c>
      <c r="C48" s="224" t="s">
        <v>221</v>
      </c>
      <c r="D48" s="139" t="s">
        <v>222</v>
      </c>
      <c r="E48" s="119" t="s">
        <v>25</v>
      </c>
      <c r="F48" s="120">
        <v>1571</v>
      </c>
      <c r="G48" s="120">
        <v>274</v>
      </c>
      <c r="H48" s="121">
        <v>573</v>
      </c>
      <c r="I48" s="122">
        <v>44738</v>
      </c>
      <c r="J48" s="226">
        <v>1370</v>
      </c>
      <c r="K48" s="227">
        <v>51983.28</v>
      </c>
      <c r="L48" s="227"/>
      <c r="M48" s="227"/>
      <c r="N48" s="114"/>
    </row>
    <row r="49" spans="1:14" s="140" customFormat="1" ht="15" customHeight="1">
      <c r="A49" s="228"/>
      <c r="B49" s="141"/>
      <c r="C49" s="229" t="s">
        <v>221</v>
      </c>
      <c r="D49" s="230" t="s">
        <v>223</v>
      </c>
      <c r="E49" s="130" t="s">
        <v>224</v>
      </c>
      <c r="F49" s="124"/>
      <c r="G49" s="125"/>
      <c r="H49" s="232"/>
      <c r="I49" s="127"/>
      <c r="J49" s="128"/>
      <c r="K49" s="129">
        <v>-10000</v>
      </c>
      <c r="L49" s="231"/>
      <c r="M49" s="490"/>
      <c r="N49" s="317"/>
    </row>
    <row r="50" spans="1:14" s="140" customFormat="1" ht="15" customHeight="1">
      <c r="A50" s="228"/>
      <c r="B50" s="142"/>
      <c r="C50" s="229" t="s">
        <v>39</v>
      </c>
      <c r="D50" s="143" t="s">
        <v>225</v>
      </c>
      <c r="E50" s="130"/>
      <c r="F50" s="124"/>
      <c r="G50" s="125"/>
      <c r="H50" s="232"/>
      <c r="I50" s="127"/>
      <c r="J50" s="128"/>
      <c r="K50" s="129"/>
      <c r="L50" s="231"/>
      <c r="M50" s="231"/>
      <c r="N50" s="317"/>
    </row>
    <row r="51" spans="1:14" s="140" customFormat="1" ht="15" customHeight="1">
      <c r="A51" s="228"/>
      <c r="B51" s="141"/>
      <c r="C51" s="233">
        <v>117</v>
      </c>
      <c r="E51" s="130"/>
      <c r="F51" s="124"/>
      <c r="G51" s="125"/>
      <c r="H51" s="232"/>
      <c r="I51" s="127"/>
      <c r="J51" s="318"/>
      <c r="K51" s="129"/>
      <c r="L51" s="234"/>
      <c r="M51" s="234"/>
      <c r="N51" s="235"/>
    </row>
    <row r="52" spans="1:14" s="140" customFormat="1" ht="15" customHeight="1" thickBot="1">
      <c r="A52" s="236"/>
      <c r="B52" s="237"/>
      <c r="C52" s="238"/>
      <c r="D52" s="115"/>
      <c r="E52" s="239" t="s">
        <v>22</v>
      </c>
      <c r="F52" s="131"/>
      <c r="G52" s="132">
        <f>SUM(G48:G50)</f>
        <v>274</v>
      </c>
      <c r="H52" s="133">
        <f>SUM(H48:H50)</f>
        <v>573</v>
      </c>
      <c r="I52" s="240"/>
      <c r="J52" s="134">
        <f>SUM(J48:J49)</f>
        <v>1370</v>
      </c>
      <c r="K52" s="135">
        <f>SUM(K48:K51)</f>
        <v>41983.28</v>
      </c>
      <c r="L52" s="134">
        <v>41980</v>
      </c>
      <c r="M52" s="319">
        <v>45140</v>
      </c>
      <c r="N52" s="136">
        <v>54000</v>
      </c>
    </row>
    <row r="53" spans="1:14" s="46" customFormat="1" ht="108" customHeight="1">
      <c r="A53" s="530" t="s">
        <v>226</v>
      </c>
      <c r="B53" s="530"/>
      <c r="C53" s="530"/>
      <c r="D53" s="530"/>
      <c r="E53" s="530"/>
      <c r="F53" s="530"/>
      <c r="G53" s="530"/>
      <c r="H53" s="530"/>
      <c r="I53" s="530"/>
      <c r="J53" s="530"/>
      <c r="K53" s="530"/>
      <c r="L53" s="530"/>
      <c r="M53" s="530"/>
      <c r="N53" s="530"/>
    </row>
    <row r="54" spans="1:14" s="95" customFormat="1" ht="25.5" customHeight="1" thickBot="1">
      <c r="A54" s="538" t="s">
        <v>227</v>
      </c>
      <c r="B54" s="538"/>
      <c r="C54" s="538"/>
      <c r="D54" s="538"/>
      <c r="E54" s="538"/>
      <c r="F54" s="538"/>
      <c r="G54" s="538"/>
      <c r="H54" s="538"/>
      <c r="I54" s="538"/>
      <c r="J54" s="538"/>
      <c r="K54" s="538"/>
      <c r="L54" s="538"/>
      <c r="M54" s="538"/>
      <c r="N54" s="538"/>
    </row>
    <row r="55" spans="1:14" s="140" customFormat="1" ht="15" customHeight="1">
      <c r="A55" s="223">
        <v>16</v>
      </c>
      <c r="B55" s="138" t="s">
        <v>228</v>
      </c>
      <c r="C55" s="224" t="s">
        <v>229</v>
      </c>
      <c r="D55" s="118" t="s">
        <v>230</v>
      </c>
      <c r="E55" s="491" t="s">
        <v>25</v>
      </c>
      <c r="F55" s="120" t="s">
        <v>231</v>
      </c>
      <c r="G55" s="225">
        <v>4</v>
      </c>
      <c r="H55" s="121">
        <v>16.79</v>
      </c>
      <c r="I55" s="122">
        <v>43098</v>
      </c>
      <c r="J55" s="226">
        <v>1267.49</v>
      </c>
      <c r="K55" s="160">
        <v>1355</v>
      </c>
      <c r="L55" s="227"/>
      <c r="M55" s="227"/>
      <c r="N55" s="114"/>
    </row>
    <row r="56" spans="1:14" s="140" customFormat="1" ht="15" customHeight="1">
      <c r="A56" s="228"/>
      <c r="B56" s="141"/>
      <c r="C56" s="229" t="s">
        <v>232</v>
      </c>
      <c r="D56" s="123" t="s">
        <v>233</v>
      </c>
      <c r="E56" s="492"/>
      <c r="F56" s="124"/>
      <c r="G56" s="125"/>
      <c r="H56" s="126"/>
      <c r="I56" s="127"/>
      <c r="J56" s="128"/>
      <c r="K56" s="129"/>
      <c r="L56" s="490"/>
      <c r="M56" s="231"/>
      <c r="N56" s="317"/>
    </row>
    <row r="57" spans="1:14" s="140" customFormat="1" ht="15" customHeight="1">
      <c r="A57" s="228"/>
      <c r="B57" s="142"/>
      <c r="C57" s="229" t="s">
        <v>38</v>
      </c>
      <c r="D57" s="123" t="s">
        <v>234</v>
      </c>
      <c r="E57" s="492"/>
      <c r="F57" s="124"/>
      <c r="G57" s="125"/>
      <c r="H57" s="232"/>
      <c r="I57" s="127"/>
      <c r="J57" s="128"/>
      <c r="K57" s="129"/>
      <c r="L57" s="231"/>
      <c r="M57" s="231"/>
      <c r="N57" s="317"/>
    </row>
    <row r="58" spans="1:14" s="140" customFormat="1" ht="15" customHeight="1">
      <c r="A58" s="228"/>
      <c r="B58" s="141"/>
      <c r="C58" s="233">
        <v>220</v>
      </c>
      <c r="D58" s="493"/>
      <c r="E58" s="492"/>
      <c r="F58" s="124"/>
      <c r="G58" s="125"/>
      <c r="H58" s="232"/>
      <c r="I58" s="127"/>
      <c r="J58" s="318"/>
      <c r="K58" s="129"/>
      <c r="L58" s="234"/>
      <c r="M58" s="234"/>
      <c r="N58" s="235"/>
    </row>
    <row r="59" spans="1:14" s="140" customFormat="1" ht="15" customHeight="1" thickBot="1">
      <c r="A59" s="236"/>
      <c r="B59" s="237"/>
      <c r="C59" s="238"/>
      <c r="D59" s="494"/>
      <c r="E59" s="435" t="s">
        <v>22</v>
      </c>
      <c r="F59" s="131"/>
      <c r="G59" s="132">
        <f>SUM(G55:G57)</f>
        <v>4</v>
      </c>
      <c r="H59" s="133">
        <f>SUM(H55:H57)</f>
        <v>16.79</v>
      </c>
      <c r="I59" s="240"/>
      <c r="J59" s="134">
        <f>SUM(J55:J56)</f>
        <v>1267.49</v>
      </c>
      <c r="K59" s="135">
        <f>SUM(K55:K58)</f>
        <v>1355</v>
      </c>
      <c r="L59" s="134">
        <v>1360</v>
      </c>
      <c r="M59" s="319">
        <v>2320</v>
      </c>
      <c r="N59" s="136">
        <v>11000</v>
      </c>
    </row>
    <row r="60" spans="1:14" s="46" customFormat="1" ht="92.25" customHeight="1">
      <c r="A60" s="530" t="s">
        <v>235</v>
      </c>
      <c r="B60" s="530"/>
      <c r="C60" s="530"/>
      <c r="D60" s="530"/>
      <c r="E60" s="530"/>
      <c r="F60" s="530"/>
      <c r="G60" s="530"/>
      <c r="H60" s="530"/>
      <c r="I60" s="530"/>
      <c r="J60" s="530"/>
      <c r="K60" s="530"/>
      <c r="L60" s="530"/>
      <c r="M60" s="530"/>
      <c r="N60" s="530"/>
    </row>
    <row r="61" spans="1:14" s="95" customFormat="1" ht="164.25" customHeight="1" thickBot="1">
      <c r="A61" s="531" t="s">
        <v>236</v>
      </c>
      <c r="B61" s="531"/>
      <c r="C61" s="531"/>
      <c r="D61" s="531"/>
      <c r="E61" s="531"/>
      <c r="F61" s="531"/>
      <c r="G61" s="531"/>
      <c r="H61" s="531"/>
      <c r="I61" s="531"/>
      <c r="J61" s="531"/>
      <c r="K61" s="531"/>
      <c r="L61" s="531"/>
      <c r="M61" s="531"/>
      <c r="N61" s="531"/>
    </row>
    <row r="62" spans="1:14" s="11" customFormat="1" ht="15" customHeight="1">
      <c r="A62" s="195">
        <v>17</v>
      </c>
      <c r="B62" s="196" t="s">
        <v>237</v>
      </c>
      <c r="C62" s="197" t="s">
        <v>238</v>
      </c>
      <c r="D62" s="110" t="s">
        <v>239</v>
      </c>
      <c r="E62" s="54" t="s">
        <v>25</v>
      </c>
      <c r="F62" s="111" t="s">
        <v>240</v>
      </c>
      <c r="G62" s="198">
        <v>99</v>
      </c>
      <c r="H62" s="199">
        <v>10395</v>
      </c>
      <c r="I62" s="200">
        <v>42153</v>
      </c>
      <c r="J62" s="116">
        <v>675.23</v>
      </c>
      <c r="K62" s="201">
        <v>17235.9</v>
      </c>
      <c r="L62" s="267"/>
      <c r="M62" s="267"/>
      <c r="N62" s="114"/>
    </row>
    <row r="63" spans="1:14" s="11" customFormat="1" ht="15" customHeight="1">
      <c r="A63" s="202"/>
      <c r="B63" s="203"/>
      <c r="C63" s="204" t="s">
        <v>47</v>
      </c>
      <c r="D63" s="205" t="s">
        <v>241</v>
      </c>
      <c r="E63" s="38" t="s">
        <v>26</v>
      </c>
      <c r="F63" s="112"/>
      <c r="G63" s="206"/>
      <c r="H63" s="242"/>
      <c r="I63" s="207"/>
      <c r="J63" s="208"/>
      <c r="K63" s="168">
        <v>3454.5</v>
      </c>
      <c r="L63" s="243"/>
      <c r="M63" s="243"/>
      <c r="N63" s="317"/>
    </row>
    <row r="64" spans="1:14" s="11" customFormat="1" ht="15" customHeight="1">
      <c r="A64" s="202"/>
      <c r="B64" s="109"/>
      <c r="C64" s="204" t="s">
        <v>35</v>
      </c>
      <c r="D64" s="205" t="s">
        <v>246</v>
      </c>
      <c r="E64" s="113" t="s">
        <v>42</v>
      </c>
      <c r="F64" s="112"/>
      <c r="G64" s="206"/>
      <c r="H64" s="210"/>
      <c r="I64" s="207"/>
      <c r="J64" s="208"/>
      <c r="K64" s="168">
        <v>-10000</v>
      </c>
      <c r="L64" s="243"/>
      <c r="M64" s="243"/>
      <c r="N64" s="317"/>
    </row>
    <row r="65" spans="1:14" s="11" customFormat="1" ht="15" customHeight="1">
      <c r="A65" s="202"/>
      <c r="B65" s="203"/>
      <c r="C65" s="209">
        <v>248</v>
      </c>
      <c r="D65" s="205" t="s">
        <v>245</v>
      </c>
      <c r="E65" s="113"/>
      <c r="F65" s="112"/>
      <c r="G65" s="206"/>
      <c r="H65" s="210"/>
      <c r="I65" s="207"/>
      <c r="J65" s="211"/>
      <c r="K65" s="168"/>
      <c r="L65" s="244"/>
      <c r="M65" s="244"/>
      <c r="N65" s="212"/>
    </row>
    <row r="66" spans="1:14" s="11" customFormat="1" ht="15" customHeight="1" thickBot="1">
      <c r="A66" s="213"/>
      <c r="B66" s="214"/>
      <c r="C66" s="215"/>
      <c r="D66" s="117" t="s">
        <v>242</v>
      </c>
      <c r="E66" s="216" t="s">
        <v>22</v>
      </c>
      <c r="F66" s="217"/>
      <c r="G66" s="218">
        <f>SUM(G62:G64)</f>
        <v>99</v>
      </c>
      <c r="H66" s="219">
        <f>SUM(H62:H64)</f>
        <v>10395</v>
      </c>
      <c r="I66" s="220"/>
      <c r="J66" s="221">
        <f>SUM(J62:J63)</f>
        <v>675.23</v>
      </c>
      <c r="K66" s="245">
        <f>SUM(K62:K65)</f>
        <v>10690.400000000001</v>
      </c>
      <c r="L66" s="221">
        <v>10690</v>
      </c>
      <c r="M66" s="178">
        <v>21800</v>
      </c>
      <c r="N66" s="222">
        <v>39000</v>
      </c>
    </row>
    <row r="67" spans="1:14" s="46" customFormat="1" ht="84.75" customHeight="1">
      <c r="A67" s="530" t="s">
        <v>243</v>
      </c>
      <c r="B67" s="530"/>
      <c r="C67" s="530"/>
      <c r="D67" s="530"/>
      <c r="E67" s="530"/>
      <c r="F67" s="530"/>
      <c r="G67" s="530"/>
      <c r="H67" s="530"/>
      <c r="I67" s="530"/>
      <c r="J67" s="530"/>
      <c r="K67" s="530"/>
      <c r="L67" s="530"/>
      <c r="M67" s="530"/>
      <c r="N67" s="530"/>
    </row>
    <row r="68" spans="1:14" s="95" customFormat="1" ht="25.5" customHeight="1" thickBot="1">
      <c r="A68" s="538" t="s">
        <v>244</v>
      </c>
      <c r="B68" s="538"/>
      <c r="C68" s="538"/>
      <c r="D68" s="538"/>
      <c r="E68" s="538"/>
      <c r="F68" s="538"/>
      <c r="G68" s="538"/>
      <c r="H68" s="538"/>
      <c r="I68" s="538"/>
      <c r="J68" s="538"/>
      <c r="K68" s="538"/>
      <c r="L68" s="538"/>
      <c r="M68" s="538"/>
      <c r="N68" s="538"/>
    </row>
    <row r="69" spans="1:14" s="45" customFormat="1" ht="15" customHeight="1" thickBot="1">
      <c r="A69" s="40"/>
      <c r="B69" s="41"/>
      <c r="C69" s="41"/>
      <c r="D69" s="41"/>
      <c r="E69" s="42" t="s">
        <v>27</v>
      </c>
      <c r="F69" s="41"/>
      <c r="G69" s="41"/>
      <c r="H69" s="41"/>
      <c r="I69" s="43"/>
      <c r="J69" s="44"/>
      <c r="K69" s="41"/>
      <c r="L69" s="162">
        <f>SUM(L15+L23+L30+L52+L59+L38+L45+L66)</f>
        <v>183209</v>
      </c>
      <c r="M69" s="162">
        <f aca="true" t="shared" si="0" ref="M69">SUM(M15+M23+M30+M52+M59+M38+M45+M66)</f>
        <v>914418</v>
      </c>
      <c r="N69" s="162">
        <f>SUM(N15+N23+N30+N52+N59+N38+N45+N66)</f>
        <v>990000</v>
      </c>
    </row>
    <row r="70" ht="6" customHeight="1" thickBot="1"/>
    <row r="71" spans="1:14" s="12" customFormat="1" ht="15" customHeight="1" thickBot="1">
      <c r="A71" s="170"/>
      <c r="B71" s="171"/>
      <c r="C71" s="171"/>
      <c r="D71" s="172"/>
      <c r="E71" s="172" t="s">
        <v>41</v>
      </c>
      <c r="F71" s="171"/>
      <c r="G71" s="171"/>
      <c r="H71" s="171"/>
      <c r="I71" s="171"/>
      <c r="J71" s="171"/>
      <c r="K71" s="171"/>
      <c r="L71" s="173">
        <f>L69+B!L90+A!L28</f>
        <v>7846225</v>
      </c>
      <c r="M71" s="173">
        <f>M69+B!M90+A!M28</f>
        <v>9558508</v>
      </c>
      <c r="N71" s="321">
        <f>N69+B!N90+A!N28</f>
        <v>9906000</v>
      </c>
    </row>
  </sheetData>
  <autoFilter ref="B2:B71"/>
  <mergeCells count="25">
    <mergeCell ref="A54:N54"/>
    <mergeCell ref="A60:N60"/>
    <mergeCell ref="A61:N61"/>
    <mergeCell ref="A67:N67"/>
    <mergeCell ref="A68:N68"/>
    <mergeCell ref="A39:N39"/>
    <mergeCell ref="A40:N40"/>
    <mergeCell ref="A46:N46"/>
    <mergeCell ref="A47:N47"/>
    <mergeCell ref="A53:N53"/>
    <mergeCell ref="A24:N24"/>
    <mergeCell ref="A25:N25"/>
    <mergeCell ref="A31:N31"/>
    <mergeCell ref="A32:N32"/>
    <mergeCell ref="A16:N16"/>
    <mergeCell ref="A17:N17"/>
    <mergeCell ref="A2:N2"/>
    <mergeCell ref="E4:G4"/>
    <mergeCell ref="I4:J4"/>
    <mergeCell ref="K4:M4"/>
    <mergeCell ref="K5:M5"/>
    <mergeCell ref="N4:N8"/>
    <mergeCell ref="L6:L8"/>
    <mergeCell ref="K6:K8"/>
    <mergeCell ref="M6:M8"/>
  </mergeCells>
  <printOptions horizontalCentered="1"/>
  <pageMargins left="0.1968503937007874" right="0.1968503937007874" top="0.5905511811023623" bottom="0.5905511811023623" header="0.7874015748031497" footer="0.31496062992125984"/>
  <pageSetup firstPageNumber="6" useFirstPageNumber="1" horizontalDpi="600" verticalDpi="600" orientation="landscape" paperSize="9" scale="63"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SŽDC 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Hana Hoserová</dc:creator>
  <cp:keywords/>
  <dc:description/>
  <cp:lastModifiedBy>Antalová Nikola</cp:lastModifiedBy>
  <cp:lastPrinted>2024-01-18T07:08:18Z</cp:lastPrinted>
  <dcterms:created xsi:type="dcterms:W3CDTF">2015-07-28T12:08:04Z</dcterms:created>
  <dcterms:modified xsi:type="dcterms:W3CDTF">2024-01-18T07:09:10Z</dcterms:modified>
  <cp:category/>
  <cp:version/>
  <cp:contentType/>
  <cp:contentStatus/>
</cp:coreProperties>
</file>